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520" windowHeight="11640" activeTab="3"/>
  </bookViews>
  <sheets>
    <sheet name="Зведена" sheetId="1" r:id="rId1"/>
    <sheet name="Новоселиця" sheetId="2" r:id="rId2"/>
    <sheet name="Пастілки" sheetId="3" r:id="rId3"/>
    <sheet name="Дубриничі" sheetId="4" r:id="rId4"/>
  </sheets>
  <externalReferences>
    <externalReference r:id="rId7"/>
  </externalReferences>
  <definedNames>
    <definedName name="cRText" localSheetId="0">#REF!</definedName>
    <definedName name="cRText" localSheetId="1">#REF!</definedName>
    <definedName name="cRText" localSheetId="2">#REF!</definedName>
    <definedName name="cRText">#REF!</definedName>
    <definedName name="Detail" localSheetId="0">#REF!</definedName>
    <definedName name="Detail" localSheetId="1">#REF!</definedName>
    <definedName name="Detail" localSheetId="2">#REF!</definedName>
    <definedName name="Detail">#REF!</definedName>
    <definedName name="Header" localSheetId="0">#REF!</definedName>
    <definedName name="Header" localSheetId="1">#REF!</definedName>
    <definedName name="Header" localSheetId="2">#REF!</definedName>
    <definedName name="Header">#REF!</definedName>
    <definedName name="nGrafa_1" localSheetId="0">#REF!</definedName>
    <definedName name="nGrafa_1" localSheetId="1">#REF!</definedName>
    <definedName name="nGrafa_1" localSheetId="2">#REF!</definedName>
    <definedName name="nGrafa_1">#REF!</definedName>
    <definedName name="nGrafa_10" localSheetId="0">#REF!</definedName>
    <definedName name="nGrafa_10" localSheetId="1">#REF!</definedName>
    <definedName name="nGrafa_10" localSheetId="2">#REF!</definedName>
    <definedName name="nGrafa_10">#REF!</definedName>
    <definedName name="nGrafa_13" localSheetId="0">#REF!</definedName>
    <definedName name="nGrafa_13" localSheetId="1">#REF!</definedName>
    <definedName name="nGrafa_13" localSheetId="2">#REF!</definedName>
    <definedName name="nGrafa_13">#REF!</definedName>
    <definedName name="nGrafa_14" localSheetId="0">#REF!</definedName>
    <definedName name="nGrafa_14" localSheetId="1">#REF!</definedName>
    <definedName name="nGrafa_14" localSheetId="2">#REF!</definedName>
    <definedName name="nGrafa_14">#REF!</definedName>
    <definedName name="nGrafa_7" localSheetId="0">#REF!</definedName>
    <definedName name="nGrafa_7" localSheetId="1">#REF!</definedName>
    <definedName name="nGrafa_7" localSheetId="2">#REF!</definedName>
    <definedName name="nGrafa_7">#REF!</definedName>
    <definedName name="nGrafa_7Sheet" localSheetId="0">#REF!</definedName>
    <definedName name="nGrafa_7Sheet" localSheetId="1">#REF!</definedName>
    <definedName name="nGrafa_7Sheet" localSheetId="2">#REF!</definedName>
    <definedName name="nGrafa_7Sheet">#REF!</definedName>
    <definedName name="nGrafa_8" localSheetId="0">#REF!</definedName>
    <definedName name="nGrafa_8" localSheetId="1">#REF!</definedName>
    <definedName name="nGrafa_8" localSheetId="2">#REF!</definedName>
    <definedName name="nGrafa_8">#REF!</definedName>
    <definedName name="nGrafa_8Sheet" localSheetId="0">#REF!</definedName>
    <definedName name="nGrafa_8Sheet" localSheetId="1">#REF!</definedName>
    <definedName name="nGrafa_8Sheet" localSheetId="2">#REF!</definedName>
    <definedName name="nGrafa_8Sheet">#REF!</definedName>
    <definedName name="nGrafa_9" localSheetId="0">#REF!</definedName>
    <definedName name="nGrafa_9" localSheetId="1">#REF!</definedName>
    <definedName name="nGrafa_9" localSheetId="2">#REF!</definedName>
    <definedName name="nGrafa_9">#REF!</definedName>
    <definedName name="nGrafa1" localSheetId="0">#REF!</definedName>
    <definedName name="nGrafa1" localSheetId="1">#REF!</definedName>
    <definedName name="nGrafa1" localSheetId="2">#REF!</definedName>
    <definedName name="nGrafa1">#REF!</definedName>
    <definedName name="nGrafa10" localSheetId="0">#REF!</definedName>
    <definedName name="nGrafa10" localSheetId="1">#REF!</definedName>
    <definedName name="nGrafa10" localSheetId="2">#REF!</definedName>
    <definedName name="nGrafa10">#REF!</definedName>
    <definedName name="nGrafa11" localSheetId="0">#REF!</definedName>
    <definedName name="nGrafa11" localSheetId="1">#REF!</definedName>
    <definedName name="nGrafa11" localSheetId="2">#REF!</definedName>
    <definedName name="nGrafa11">#REF!</definedName>
    <definedName name="nGrafa12" localSheetId="0">#REF!</definedName>
    <definedName name="nGrafa12" localSheetId="1">#REF!</definedName>
    <definedName name="nGrafa12" localSheetId="2">#REF!</definedName>
    <definedName name="nGrafa12">#REF!</definedName>
    <definedName name="nGrafa13" localSheetId="0">#REF!</definedName>
    <definedName name="nGrafa13" localSheetId="1">#REF!</definedName>
    <definedName name="nGrafa13" localSheetId="2">#REF!</definedName>
    <definedName name="nGrafa13">#REF!</definedName>
    <definedName name="nGrafa14" localSheetId="0">#REF!</definedName>
    <definedName name="nGrafa14" localSheetId="1">#REF!</definedName>
    <definedName name="nGrafa14" localSheetId="2">#REF!</definedName>
    <definedName name="nGrafa14">#REF!</definedName>
    <definedName name="nGrafa15" localSheetId="0">#REF!</definedName>
    <definedName name="nGrafa15" localSheetId="1">#REF!</definedName>
    <definedName name="nGrafa15" localSheetId="2">#REF!</definedName>
    <definedName name="nGrafa15">#REF!</definedName>
    <definedName name="nGrafa16" localSheetId="0">#REF!</definedName>
    <definedName name="nGrafa16" localSheetId="1">#REF!</definedName>
    <definedName name="nGrafa16" localSheetId="2">#REF!</definedName>
    <definedName name="nGrafa16">#REF!</definedName>
    <definedName name="nGrafa2" localSheetId="0">#REF!</definedName>
    <definedName name="nGrafa2" localSheetId="1">#REF!</definedName>
    <definedName name="nGrafa2" localSheetId="2">#REF!</definedName>
    <definedName name="nGrafa2">#REF!</definedName>
    <definedName name="nGrafa3" localSheetId="0">#REF!</definedName>
    <definedName name="nGrafa3" localSheetId="1">#REF!</definedName>
    <definedName name="nGrafa3" localSheetId="2">#REF!</definedName>
    <definedName name="nGrafa3">#REF!</definedName>
    <definedName name="nGrafa4" localSheetId="0">#REF!</definedName>
    <definedName name="nGrafa4" localSheetId="1">#REF!</definedName>
    <definedName name="nGrafa4" localSheetId="2">#REF!</definedName>
    <definedName name="nGrafa4">#REF!</definedName>
    <definedName name="nGrafa5" localSheetId="0">#REF!</definedName>
    <definedName name="nGrafa5" localSheetId="1">#REF!</definedName>
    <definedName name="nGrafa5" localSheetId="2">#REF!</definedName>
    <definedName name="nGrafa5">#REF!</definedName>
    <definedName name="nGrafa6" localSheetId="0">#REF!</definedName>
    <definedName name="nGrafa6" localSheetId="1">#REF!</definedName>
    <definedName name="nGrafa6" localSheetId="2">#REF!</definedName>
    <definedName name="nGrafa6">#REF!</definedName>
    <definedName name="nGrafa7" localSheetId="0">#REF!</definedName>
    <definedName name="nGrafa7" localSheetId="1">#REF!</definedName>
    <definedName name="nGrafa7" localSheetId="2">#REF!</definedName>
    <definedName name="nGrafa7">#REF!</definedName>
    <definedName name="nGrafa8" localSheetId="0">#REF!</definedName>
    <definedName name="nGrafa8" localSheetId="1">#REF!</definedName>
    <definedName name="nGrafa8" localSheetId="2">#REF!</definedName>
    <definedName name="nGrafa8">#REF!</definedName>
    <definedName name="nGrafa9" localSheetId="0">#REF!</definedName>
    <definedName name="nGrafa9" localSheetId="1">#REF!</definedName>
    <definedName name="nGrafa9" localSheetId="2">#REF!</definedName>
    <definedName name="nGrafa9">#REF!</definedName>
    <definedName name="nTotal_10" localSheetId="0">#REF!</definedName>
    <definedName name="nTotal_10" localSheetId="1">#REF!</definedName>
    <definedName name="nTotal_10" localSheetId="2">#REF!</definedName>
    <definedName name="nTotal_10">#REF!</definedName>
    <definedName name="nTotal_13" localSheetId="0">#REF!</definedName>
    <definedName name="nTotal_13" localSheetId="1">#REF!</definedName>
    <definedName name="nTotal_13" localSheetId="2">#REF!</definedName>
    <definedName name="nTotal_13">#REF!</definedName>
    <definedName name="nTotal_14" localSheetId="0">#REF!</definedName>
    <definedName name="nTotal_14" localSheetId="1">#REF!</definedName>
    <definedName name="nTotal_14" localSheetId="2">#REF!</definedName>
    <definedName name="nTotal_14">#REF!</definedName>
    <definedName name="nTotal_2" localSheetId="0">#REF!</definedName>
    <definedName name="nTotal_2" localSheetId="1">#REF!</definedName>
    <definedName name="nTotal_2" localSheetId="2">#REF!</definedName>
    <definedName name="nTotal_2">#REF!</definedName>
    <definedName name="nTotal_7" localSheetId="0">#REF!</definedName>
    <definedName name="nTotal_7" localSheetId="1">#REF!</definedName>
    <definedName name="nTotal_7" localSheetId="2">#REF!</definedName>
    <definedName name="nTotal_7">#REF!</definedName>
    <definedName name="nTotal_8" localSheetId="0">#REF!</definedName>
    <definedName name="nTotal_8" localSheetId="1">#REF!</definedName>
    <definedName name="nTotal_8" localSheetId="2">#REF!</definedName>
    <definedName name="nTotal_8">#REF!</definedName>
    <definedName name="nTotal_9" localSheetId="0">#REF!</definedName>
    <definedName name="nTotal_9" localSheetId="1">#REF!</definedName>
    <definedName name="nTotal_9" localSheetId="2">#REF!</definedName>
    <definedName name="nTotal_9">#REF!</definedName>
    <definedName name="nTotal1_10" localSheetId="0">#REF!</definedName>
    <definedName name="nTotal1_10" localSheetId="1">#REF!</definedName>
    <definedName name="nTotal1_10" localSheetId="2">#REF!</definedName>
    <definedName name="nTotal1_10">#REF!</definedName>
    <definedName name="nTotal1_13" localSheetId="0">#REF!</definedName>
    <definedName name="nTotal1_13" localSheetId="1">#REF!</definedName>
    <definedName name="nTotal1_13" localSheetId="2">#REF!</definedName>
    <definedName name="nTotal1_13">#REF!</definedName>
    <definedName name="nTotal1_14" localSheetId="0">#REF!</definedName>
    <definedName name="nTotal1_14" localSheetId="1">#REF!</definedName>
    <definedName name="nTotal1_14" localSheetId="2">#REF!</definedName>
    <definedName name="nTotal1_14">#REF!</definedName>
    <definedName name="nTotal1_2" localSheetId="0">#REF!</definedName>
    <definedName name="nTotal1_2" localSheetId="1">#REF!</definedName>
    <definedName name="nTotal1_2" localSheetId="2">#REF!</definedName>
    <definedName name="nTotal1_2">#REF!</definedName>
    <definedName name="nTotal1_7" localSheetId="0">#REF!</definedName>
    <definedName name="nTotal1_7" localSheetId="1">#REF!</definedName>
    <definedName name="nTotal1_7" localSheetId="2">#REF!</definedName>
    <definedName name="nTotal1_7">#REF!</definedName>
    <definedName name="nTotal1_8" localSheetId="0">#REF!</definedName>
    <definedName name="nTotal1_8" localSheetId="1">#REF!</definedName>
    <definedName name="nTotal1_8" localSheetId="2">#REF!</definedName>
    <definedName name="nTotal1_8">#REF!</definedName>
    <definedName name="nTotal1_9" localSheetId="0">#REF!</definedName>
    <definedName name="nTotal1_9" localSheetId="1">#REF!</definedName>
    <definedName name="nTotal1_9" localSheetId="2">#REF!</definedName>
    <definedName name="nTotal1_9">#REF!</definedName>
    <definedName name="PageTotal" localSheetId="0">#REF!</definedName>
    <definedName name="PageTotal" localSheetId="1">#REF!</definedName>
    <definedName name="PageTotal" localSheetId="2">#REF!</definedName>
    <definedName name="PageTotal">#REF!</definedName>
    <definedName name="RHide" localSheetId="0">#REF!</definedName>
    <definedName name="RHide" localSheetId="1">#REF!</definedName>
    <definedName name="RHide" localSheetId="2">#REF!</definedName>
    <definedName name="RHide">#REF!</definedName>
    <definedName name="RMerge" localSheetId="3">'[1]Опис о.з.'!$H$8,'[1]Опис о.з.'!$I$8,'[1]Опис о.з.'!$K$8,'[1]Опис о.з.'!$L$8</definedName>
    <definedName name="RMerge" localSheetId="0">#REF!,#REF!,#REF!,#REF!</definedName>
    <definedName name="RMerge" localSheetId="1">'[1]Опис о.з.'!$H$8,'[1]Опис о.з.'!$I$8,'[1]Опис о.з.'!$K$8,'[1]Опис о.з.'!$L$8</definedName>
    <definedName name="RMerge" localSheetId="2">'[1]Опис о.з.'!$H$8,'[1]Опис о.з.'!$I$8,'[1]Опис о.з.'!$K$8,'[1]Опис о.з.'!$L$8</definedName>
    <definedName name="RMerge">#REF!,#REF!,#REF!,#REF!</definedName>
    <definedName name="RText" localSheetId="0">#REF!</definedName>
    <definedName name="RText" localSheetId="1">#REF!</definedName>
    <definedName name="RText" localSheetId="2">#REF!</definedName>
    <definedName name="RText">#REF!</definedName>
    <definedName name="Summery" localSheetId="0">#REF!</definedName>
    <definedName name="Summery" localSheetId="1">#REF!</definedName>
    <definedName name="Summery" localSheetId="2">#REF!</definedName>
    <definedName name="Summery">#REF!</definedName>
    <definedName name="Title" localSheetId="0">#REF!</definedName>
    <definedName name="Title" localSheetId="1">#REF!</definedName>
    <definedName name="Title" localSheetId="2">#REF!</definedName>
    <definedName name="Title">#REF!</definedName>
    <definedName name="Total" localSheetId="0">#REF!</definedName>
    <definedName name="Total" localSheetId="1">#REF!</definedName>
    <definedName name="Total" localSheetId="2">#REF!</definedName>
    <definedName name="Total">#REF!</definedName>
    <definedName name="Total1" localSheetId="0">#REF!</definedName>
    <definedName name="Total1" localSheetId="1">#REF!</definedName>
    <definedName name="Total1" localSheetId="2">#REF!</definedName>
    <definedName name="Total1">#REF!</definedName>
    <definedName name="Total2" localSheetId="0">#REF!</definedName>
    <definedName name="Total2" localSheetId="1">#REF!</definedName>
    <definedName name="Total2" localSheetId="2">#REF!</definedName>
    <definedName name="Total2">#REF!</definedName>
    <definedName name="бухгалтер" localSheetId="2">#REF!</definedName>
    <definedName name="бухгалтер">#REF!</definedName>
    <definedName name="Всего_колво" localSheetId="0">#REF!</definedName>
    <definedName name="Всего_колво" localSheetId="1">#REF!</definedName>
    <definedName name="Всего_колво" localSheetId="2">#REF!</definedName>
    <definedName name="Всего_колво">#REF!</definedName>
    <definedName name="Всего_колво_бух" localSheetId="0">#REF!</definedName>
    <definedName name="Всего_колво_бух" localSheetId="1">#REF!</definedName>
    <definedName name="Всего_колво_бух" localSheetId="2">#REF!</definedName>
    <definedName name="Всего_колво_бух">#REF!</definedName>
    <definedName name="Всего_номеров" localSheetId="0">#REF!</definedName>
    <definedName name="Всего_номеров" localSheetId="1">#REF!</definedName>
    <definedName name="Всего_номеров" localSheetId="2">#REF!</definedName>
    <definedName name="Всего_номеров">#REF!</definedName>
    <definedName name="Всего_сумма" localSheetId="0">#REF!</definedName>
    <definedName name="Всего_сумма" localSheetId="1">#REF!</definedName>
    <definedName name="Всего_сумма" localSheetId="2">#REF!</definedName>
    <definedName name="Всего_сумма">#REF!</definedName>
    <definedName name="Всего_сумма_бух" localSheetId="0">#REF!</definedName>
    <definedName name="Всего_сумма_бух" localSheetId="1">#REF!</definedName>
    <definedName name="Всего_сумма_бух" localSheetId="2">#REF!</definedName>
    <definedName name="Всего_сумма_бух">#REF!</definedName>
    <definedName name="Глава_ком" localSheetId="0">#REF!</definedName>
    <definedName name="Глава_ком" localSheetId="1">#REF!</definedName>
    <definedName name="Глава_ком" localSheetId="2">#REF!</definedName>
    <definedName name="Глава_ком">#REF!</definedName>
    <definedName name="Дата" localSheetId="0">#REF!</definedName>
    <definedName name="Дата" localSheetId="1">#REF!</definedName>
    <definedName name="Дата" localSheetId="2">#REF!</definedName>
    <definedName name="Дата">#REF!</definedName>
    <definedName name="Дата_приказа" localSheetId="0">#REF!</definedName>
    <definedName name="Дата_приказа" localSheetId="1">#REF!</definedName>
    <definedName name="Дата_приказа" localSheetId="2">#REF!</definedName>
    <definedName name="Дата_приказа">#REF!</definedName>
    <definedName name="Додаток" localSheetId="0">#REF!</definedName>
    <definedName name="Додаток" localSheetId="1">#REF!</definedName>
    <definedName name="Додаток" localSheetId="2">#REF!</definedName>
    <definedName name="Додаток">#REF!</definedName>
    <definedName name="Должность" localSheetId="0">#REF!</definedName>
    <definedName name="Должность" localSheetId="1">#REF!</definedName>
    <definedName name="Должность" localSheetId="2">#REF!</definedName>
    <definedName name="Должность">#REF!</definedName>
    <definedName name="Должность_главы_ком" localSheetId="0">#REF!</definedName>
    <definedName name="Должность_главы_ком" localSheetId="1">#REF!</definedName>
    <definedName name="Должность_главы_ком" localSheetId="2">#REF!</definedName>
    <definedName name="Должность_главы_ком">#REF!</definedName>
    <definedName name="Должность_МО" localSheetId="0">#REF!</definedName>
    <definedName name="Должность_МО" localSheetId="1">#REF!</definedName>
    <definedName name="Должность_МО" localSheetId="2">#REF!</definedName>
    <definedName name="Должность_МО">#REF!</definedName>
    <definedName name="Должность_члена_ком_1" localSheetId="0">#REF!</definedName>
    <definedName name="Должность_члена_ком_1" localSheetId="1">#REF!</definedName>
    <definedName name="Должность_члена_ком_1" localSheetId="2">#REF!</definedName>
    <definedName name="Должность_члена_ком_1">#REF!</definedName>
    <definedName name="Должность_члена_ком_10" localSheetId="3">'[1]Шапка - Подвал'!#REF!</definedName>
    <definedName name="Должность_члена_ком_10" localSheetId="0">#REF!</definedName>
    <definedName name="Должность_члена_ком_10" localSheetId="1">'[1]Шапка - Подвал'!#REF!</definedName>
    <definedName name="Должность_члена_ком_10" localSheetId="2">'[1]Шапка - Подвал'!#REF!</definedName>
    <definedName name="Должность_члена_ком_10">#REF!</definedName>
    <definedName name="Должность_члена_ком_2" localSheetId="0">#REF!</definedName>
    <definedName name="Должность_члена_ком_2" localSheetId="1">#REF!</definedName>
    <definedName name="Должность_члена_ком_2" localSheetId="2">#REF!</definedName>
    <definedName name="Должность_члена_ком_2">#REF!</definedName>
    <definedName name="Должность_члена_ком_3" localSheetId="0">#REF!</definedName>
    <definedName name="Должность_члена_ком_3" localSheetId="1">#REF!</definedName>
    <definedName name="Должность_члена_ком_3" localSheetId="2">#REF!</definedName>
    <definedName name="Должность_члена_ком_3">#REF!</definedName>
    <definedName name="Должность_члена_ком_4" localSheetId="0">#REF!</definedName>
    <definedName name="Должность_члена_ком_4" localSheetId="1">#REF!</definedName>
    <definedName name="Должность_члена_ком_4" localSheetId="2">#REF!</definedName>
    <definedName name="Должность_члена_ком_4">#REF!</definedName>
    <definedName name="Должность_члена_ком_5" localSheetId="3">'[1]Шапка - Подвал'!#REF!</definedName>
    <definedName name="Должность_члена_ком_5" localSheetId="0">#REF!</definedName>
    <definedName name="Должность_члена_ком_5" localSheetId="1">'[1]Шапка - Подвал'!#REF!</definedName>
    <definedName name="Должность_члена_ком_5" localSheetId="2">'[1]Шапка - Подвал'!#REF!</definedName>
    <definedName name="Должность_члена_ком_5">#REF!</definedName>
    <definedName name="Должность_члена_ком_6" localSheetId="3">'[1]Шапка - Подвал'!#REF!</definedName>
    <definedName name="Должность_члена_ком_6" localSheetId="0">#REF!</definedName>
    <definedName name="Должность_члена_ком_6" localSheetId="1">'[1]Шапка - Подвал'!#REF!</definedName>
    <definedName name="Должность_члена_ком_6" localSheetId="2">'[1]Шапка - Подвал'!#REF!</definedName>
    <definedName name="Должность_члена_ком_6">#REF!</definedName>
    <definedName name="Должность_члена_ком_7" localSheetId="3">'[1]Шапка - Подвал'!#REF!</definedName>
    <definedName name="Должность_члена_ком_7" localSheetId="0">#REF!</definedName>
    <definedName name="Должность_члена_ком_7" localSheetId="1">'[1]Шапка - Подвал'!#REF!</definedName>
    <definedName name="Должность_члена_ком_7" localSheetId="2">'[1]Шапка - Подвал'!#REF!</definedName>
    <definedName name="Должность_члена_ком_7">#REF!</definedName>
    <definedName name="Должность_члена_ком_8" localSheetId="3">'[1]Шапка - Подвал'!#REF!</definedName>
    <definedName name="Должность_члена_ком_8" localSheetId="0">#REF!</definedName>
    <definedName name="Должность_члена_ком_8" localSheetId="1">'[1]Шапка - Подвал'!#REF!</definedName>
    <definedName name="Должность_члена_ком_8" localSheetId="2">'[1]Шапка - Подвал'!#REF!</definedName>
    <definedName name="Должность_члена_ком_8">#REF!</definedName>
    <definedName name="Должность_члена_ком_9" localSheetId="3">'[1]Шапка - Подвал'!#REF!</definedName>
    <definedName name="Должность_члена_ком_9" localSheetId="0">#REF!</definedName>
    <definedName name="Должность_члена_ком_9" localSheetId="1">'[1]Шапка - Подвал'!#REF!</definedName>
    <definedName name="Должность_члена_ком_9" localSheetId="2">'[1]Шапка - Подвал'!#REF!</definedName>
    <definedName name="Должность_члена_ком_9">#REF!</definedName>
    <definedName name="_xlnm.Print_Titles" localSheetId="0">'Зведена'!$16:$16</definedName>
    <definedName name="Итог_по_листу" localSheetId="0">#REF!</definedName>
    <definedName name="Итог_по_листу" localSheetId="1">#REF!</definedName>
    <definedName name="Итог_по_листу" localSheetId="2">#REF!</definedName>
    <definedName name="Итог_по_листу">#REF!</definedName>
    <definedName name="Код_ЕГРПОУ" localSheetId="0">#REF!</definedName>
    <definedName name="Код_ЕГРПОУ" localSheetId="1">#REF!</definedName>
    <definedName name="Код_ЕГРПОУ" localSheetId="2">#REF!</definedName>
    <definedName name="Код_ЕГРПОУ">#REF!</definedName>
    <definedName name="Код_ЕГРПОУ2" localSheetId="0">#REF!</definedName>
    <definedName name="Код_ЕГРПОУ2" localSheetId="1">#REF!</definedName>
    <definedName name="Код_ЕГРПОУ2" localSheetId="2">#REF!</definedName>
    <definedName name="Код_ЕГРПОУ2">#REF!</definedName>
    <definedName name="Код_ЕГРПОУ3" localSheetId="0">#REF!</definedName>
    <definedName name="Код_ЕГРПОУ3" localSheetId="1">#REF!</definedName>
    <definedName name="Код_ЕГРПОУ3" localSheetId="2">#REF!</definedName>
    <definedName name="Код_ЕГРПОУ3">#REF!</definedName>
    <definedName name="Код_ЕГРПОУ4" localSheetId="0">#REF!</definedName>
    <definedName name="Код_ЕГРПОУ4" localSheetId="1">#REF!</definedName>
    <definedName name="Код_ЕГРПОУ4" localSheetId="2">#REF!</definedName>
    <definedName name="Код_ЕГРПОУ4">#REF!</definedName>
    <definedName name="Код_ЕГРПОУ5" localSheetId="0">#REF!</definedName>
    <definedName name="Код_ЕГРПОУ5" localSheetId="1">#REF!</definedName>
    <definedName name="Код_ЕГРПОУ5" localSheetId="2">#REF!</definedName>
    <definedName name="Код_ЕГРПОУ5">#REF!</definedName>
    <definedName name="Код_ЕГРПОУ6" localSheetId="0">#REF!</definedName>
    <definedName name="Код_ЕГРПОУ6" localSheetId="1">#REF!</definedName>
    <definedName name="Код_ЕГРПОУ6" localSheetId="2">#REF!</definedName>
    <definedName name="Код_ЕГРПОУ6">#REF!</definedName>
    <definedName name="Код_ЕГРПОУ7" localSheetId="0">#REF!</definedName>
    <definedName name="Код_ЕГРПОУ7" localSheetId="1">#REF!</definedName>
    <definedName name="Код_ЕГРПОУ7" localSheetId="2">#REF!</definedName>
    <definedName name="Код_ЕГРПОУ7">#REF!</definedName>
    <definedName name="Код_ЕГРПОУ8" localSheetId="0">#REF!</definedName>
    <definedName name="Код_ЕГРПОУ8" localSheetId="1">#REF!</definedName>
    <definedName name="Код_ЕГРПОУ8" localSheetId="2">#REF!</definedName>
    <definedName name="Код_ЕГРПОУ8">#REF!</definedName>
    <definedName name="Номер_приказа" localSheetId="0">#REF!</definedName>
    <definedName name="Номер_приказа" localSheetId="1">#REF!</definedName>
    <definedName name="Номер_приказа" localSheetId="2">#REF!</definedName>
    <definedName name="Номер_приказа">#REF!</definedName>
    <definedName name="Номера" localSheetId="0">#REF!</definedName>
    <definedName name="Номера" localSheetId="1">#REF!</definedName>
    <definedName name="Номера" localSheetId="2">#REF!</definedName>
    <definedName name="Номера">#REF!</definedName>
    <definedName name="Организация" localSheetId="0">#REF!</definedName>
    <definedName name="Организация" localSheetId="1">#REF!</definedName>
    <definedName name="Организация" localSheetId="2">#REF!</definedName>
    <definedName name="Организация">#REF!</definedName>
    <definedName name="про" localSheetId="2">#REF!</definedName>
    <definedName name="про">#REF!</definedName>
    <definedName name="Раздел_МОЛ" localSheetId="0">#REF!</definedName>
    <definedName name="Раздел_МОЛ" localSheetId="1">#REF!</definedName>
    <definedName name="Раздел_МОЛ" localSheetId="2">#REF!</definedName>
    <definedName name="Раздел_МОЛ">#REF!</definedName>
    <definedName name="Скрыть1" localSheetId="0">#REF!</definedName>
    <definedName name="Скрыть1" localSheetId="1">#REF!</definedName>
    <definedName name="Скрыть1" localSheetId="2">#REF!</definedName>
    <definedName name="Скрыть1">#REF!</definedName>
    <definedName name="Скрыть10" localSheetId="3">'[1]Шапка - Подвал'!#REF!</definedName>
    <definedName name="Скрыть10" localSheetId="0">#REF!</definedName>
    <definedName name="Скрыть10" localSheetId="1">'[1]Шапка - Подвал'!#REF!</definedName>
    <definedName name="Скрыть10" localSheetId="2">'[1]Шапка - Подвал'!#REF!</definedName>
    <definedName name="Скрыть10">#REF!</definedName>
    <definedName name="Скрыть11" localSheetId="3">'[1]Шапка - Подвал'!#REF!</definedName>
    <definedName name="Скрыть11" localSheetId="0">#REF!</definedName>
    <definedName name="Скрыть11" localSheetId="1">'[1]Шапка - Подвал'!#REF!</definedName>
    <definedName name="Скрыть11" localSheetId="2">'[1]Шапка - Подвал'!#REF!</definedName>
    <definedName name="Скрыть11">#REF!</definedName>
    <definedName name="Скрыть12" localSheetId="3">'[1]Шапка - Подвал'!#REF!</definedName>
    <definedName name="Скрыть12" localSheetId="0">#REF!</definedName>
    <definedName name="Скрыть12" localSheetId="1">'[1]Шапка - Подвал'!#REF!</definedName>
    <definedName name="Скрыть12" localSheetId="2">'[1]Шапка - Подвал'!#REF!</definedName>
    <definedName name="Скрыть12">#REF!</definedName>
    <definedName name="Скрыть13" localSheetId="3">'[1]Шапка - Подвал'!#REF!</definedName>
    <definedName name="Скрыть13" localSheetId="0">#REF!</definedName>
    <definedName name="Скрыть13" localSheetId="1">'[1]Шапка - Подвал'!#REF!</definedName>
    <definedName name="Скрыть13" localSheetId="2">'[1]Шапка - Подвал'!#REF!</definedName>
    <definedName name="Скрыть13">#REF!</definedName>
    <definedName name="Скрыть14" localSheetId="3">'[1]Шапка - Подвал'!#REF!</definedName>
    <definedName name="Скрыть14" localSheetId="0">#REF!</definedName>
    <definedName name="Скрыть14" localSheetId="1">'[1]Шапка - Подвал'!#REF!</definedName>
    <definedName name="Скрыть14" localSheetId="2">'[1]Шапка - Подвал'!#REF!</definedName>
    <definedName name="Скрыть14">#REF!</definedName>
    <definedName name="Скрыть15" localSheetId="3">'[1]Шапка - Подвал'!#REF!</definedName>
    <definedName name="Скрыть15" localSheetId="0">#REF!</definedName>
    <definedName name="Скрыть15" localSheetId="1">'[1]Шапка - Подвал'!#REF!</definedName>
    <definedName name="Скрыть15" localSheetId="2">'[1]Шапка - Подвал'!#REF!</definedName>
    <definedName name="Скрыть15">#REF!</definedName>
    <definedName name="Скрыть16" localSheetId="3">'[1]Шапка - Подвал'!#REF!</definedName>
    <definedName name="Скрыть16" localSheetId="0">#REF!</definedName>
    <definedName name="Скрыть16" localSheetId="1">'[1]Шапка - Подвал'!#REF!</definedName>
    <definedName name="Скрыть16" localSheetId="2">'[1]Шапка - Подвал'!#REF!</definedName>
    <definedName name="Скрыть16">#REF!</definedName>
    <definedName name="Скрыть17" localSheetId="3">'[1]Шапка - Подвал'!#REF!</definedName>
    <definedName name="Скрыть17" localSheetId="0">#REF!</definedName>
    <definedName name="Скрыть17" localSheetId="1">'[1]Шапка - Подвал'!#REF!</definedName>
    <definedName name="Скрыть17" localSheetId="2">'[1]Шапка - Подвал'!#REF!</definedName>
    <definedName name="Скрыть17">#REF!</definedName>
    <definedName name="Скрыть18" localSheetId="3">'[1]Шапка - Подвал'!#REF!</definedName>
    <definedName name="Скрыть18" localSheetId="0">#REF!</definedName>
    <definedName name="Скрыть18" localSheetId="1">'[1]Шапка - Подвал'!#REF!</definedName>
    <definedName name="Скрыть18" localSheetId="2">'[1]Шапка - Подвал'!#REF!</definedName>
    <definedName name="Скрыть18">#REF!</definedName>
    <definedName name="Скрыть19" localSheetId="3">'[1]Шапка - Подвал'!#REF!</definedName>
    <definedName name="Скрыть19" localSheetId="0">#REF!</definedName>
    <definedName name="Скрыть19" localSheetId="1">'[1]Шапка - Подвал'!#REF!</definedName>
    <definedName name="Скрыть19" localSheetId="2">'[1]Шапка - Подвал'!#REF!</definedName>
    <definedName name="Скрыть19">#REF!</definedName>
    <definedName name="Скрыть2" localSheetId="0">#REF!</definedName>
    <definedName name="Скрыть2" localSheetId="1">#REF!</definedName>
    <definedName name="Скрыть2" localSheetId="2">#REF!</definedName>
    <definedName name="Скрыть2">#REF!</definedName>
    <definedName name="Скрыть20" localSheetId="3">'[1]Шапка - Подвал'!#REF!</definedName>
    <definedName name="Скрыть20" localSheetId="0">#REF!</definedName>
    <definedName name="Скрыть20" localSheetId="1">'[1]Шапка - Подвал'!#REF!</definedName>
    <definedName name="Скрыть20" localSheetId="2">'[1]Шапка - Подвал'!#REF!</definedName>
    <definedName name="Скрыть20">#REF!</definedName>
    <definedName name="Скрыть21" localSheetId="3">'[1]Шапка - Подвал'!#REF!</definedName>
    <definedName name="Скрыть21" localSheetId="0">#REF!</definedName>
    <definedName name="Скрыть21" localSheetId="1">'[1]Шапка - Подвал'!#REF!</definedName>
    <definedName name="Скрыть21" localSheetId="2">'[1]Шапка - Подвал'!#REF!</definedName>
    <definedName name="Скрыть21">#REF!</definedName>
    <definedName name="Скрыть3" localSheetId="0">#REF!</definedName>
    <definedName name="Скрыть3" localSheetId="1">#REF!</definedName>
    <definedName name="Скрыть3" localSheetId="2">#REF!</definedName>
    <definedName name="Скрыть3">#REF!</definedName>
    <definedName name="Скрыть4" localSheetId="3">'[1]Шапка - Подвал'!#REF!</definedName>
    <definedName name="Скрыть4" localSheetId="0">#REF!</definedName>
    <definedName name="Скрыть4" localSheetId="1">'[1]Шапка - Подвал'!#REF!</definedName>
    <definedName name="Скрыть4" localSheetId="2">'[1]Шапка - Подвал'!#REF!</definedName>
    <definedName name="Скрыть4">#REF!</definedName>
    <definedName name="Скрыть5" localSheetId="3">'[1]Шапка - Подвал'!#REF!</definedName>
    <definedName name="Скрыть5" localSheetId="0">#REF!</definedName>
    <definedName name="Скрыть5" localSheetId="1">'[1]Шапка - Подвал'!#REF!</definedName>
    <definedName name="Скрыть5" localSheetId="2">'[1]Шапка - Подвал'!#REF!</definedName>
    <definedName name="Скрыть5">#REF!</definedName>
    <definedName name="Скрыть6" localSheetId="3">'[1]Шапка - Подвал'!#REF!</definedName>
    <definedName name="Скрыть6" localSheetId="0">#REF!</definedName>
    <definedName name="Скрыть6" localSheetId="1">'[1]Шапка - Подвал'!#REF!</definedName>
    <definedName name="Скрыть6" localSheetId="2">'[1]Шапка - Подвал'!#REF!</definedName>
    <definedName name="Скрыть6">#REF!</definedName>
    <definedName name="Скрыть7" localSheetId="3">'[1]Шапка - Подвал'!#REF!</definedName>
    <definedName name="Скрыть7" localSheetId="0">#REF!</definedName>
    <definedName name="Скрыть7" localSheetId="1">'[1]Шапка - Подвал'!#REF!</definedName>
    <definedName name="Скрыть7" localSheetId="2">'[1]Шапка - Подвал'!#REF!</definedName>
    <definedName name="Скрыть7">#REF!</definedName>
    <definedName name="Скрыть8" localSheetId="3">'[1]Шапка - Подвал'!#REF!</definedName>
    <definedName name="Скрыть8" localSheetId="0">#REF!</definedName>
    <definedName name="Скрыть8" localSheetId="1">'[1]Шапка - Подвал'!#REF!</definedName>
    <definedName name="Скрыть8" localSheetId="2">'[1]Шапка - Подвал'!#REF!</definedName>
    <definedName name="Скрыть8">#REF!</definedName>
    <definedName name="Скрыть9" localSheetId="3">'[1]Шапка - Подвал'!#REF!</definedName>
    <definedName name="Скрыть9" localSheetId="0">#REF!</definedName>
    <definedName name="Скрыть9" localSheetId="1">'[1]Шапка - Подвал'!#REF!</definedName>
    <definedName name="Скрыть9" localSheetId="2">'[1]Шапка - Подвал'!#REF!</definedName>
    <definedName name="Скрыть9">#REF!</definedName>
    <definedName name="Счета" localSheetId="0">#REF!</definedName>
    <definedName name="Счета" localSheetId="1">#REF!</definedName>
    <definedName name="Счета" localSheetId="2">#REF!</definedName>
    <definedName name="Счета">#REF!</definedName>
    <definedName name="ФИО" localSheetId="0">#REF!</definedName>
    <definedName name="ФИО" localSheetId="1">#REF!</definedName>
    <definedName name="ФИО" localSheetId="2">#REF!</definedName>
    <definedName name="ФИО">#REF!</definedName>
    <definedName name="ФИО_МО" localSheetId="0">#REF!</definedName>
    <definedName name="ФИО_МО" localSheetId="1">#REF!</definedName>
    <definedName name="ФИО_МО" localSheetId="2">#REF!</definedName>
    <definedName name="ФИО_МО">#REF!</definedName>
    <definedName name="Член_ком_1" localSheetId="0">#REF!</definedName>
    <definedName name="Член_ком_1" localSheetId="1">#REF!</definedName>
    <definedName name="Член_ком_1" localSheetId="2">#REF!</definedName>
    <definedName name="Член_ком_1">#REF!</definedName>
    <definedName name="Член_ком_10" localSheetId="3">'[1]Шапка - Подвал'!#REF!</definedName>
    <definedName name="Член_ком_10" localSheetId="0">#REF!</definedName>
    <definedName name="Член_ком_10" localSheetId="1">'[1]Шапка - Подвал'!#REF!</definedName>
    <definedName name="Член_ком_10" localSheetId="2">'[1]Шапка - Подвал'!#REF!</definedName>
    <definedName name="Член_ком_10">#REF!</definedName>
    <definedName name="Член_ком_2" localSheetId="0">#REF!</definedName>
    <definedName name="Член_ком_2" localSheetId="1">#REF!</definedName>
    <definedName name="Член_ком_2" localSheetId="2">#REF!</definedName>
    <definedName name="Член_ком_2">#REF!</definedName>
    <definedName name="Член_ком_3" localSheetId="0">#REF!</definedName>
    <definedName name="Член_ком_3" localSheetId="1">#REF!</definedName>
    <definedName name="Член_ком_3" localSheetId="2">#REF!</definedName>
    <definedName name="Член_ком_3">#REF!</definedName>
    <definedName name="Член_ком_4" localSheetId="0">#REF!</definedName>
    <definedName name="Член_ком_4" localSheetId="1">#REF!</definedName>
    <definedName name="Член_ком_4" localSheetId="2">#REF!</definedName>
    <definedName name="Член_ком_4">#REF!</definedName>
    <definedName name="Член_ком_5" localSheetId="3">'[1]Шапка - Подвал'!#REF!</definedName>
    <definedName name="Член_ком_5" localSheetId="0">#REF!</definedName>
    <definedName name="Член_ком_5" localSheetId="1">'[1]Шапка - Подвал'!#REF!</definedName>
    <definedName name="Член_ком_5" localSheetId="2">'[1]Шапка - Подвал'!#REF!</definedName>
    <definedName name="Член_ком_5">#REF!</definedName>
    <definedName name="Член_ком_6" localSheetId="3">'[1]Шапка - Подвал'!#REF!</definedName>
    <definedName name="Член_ком_6" localSheetId="0">#REF!</definedName>
    <definedName name="Член_ком_6" localSheetId="1">'[1]Шапка - Подвал'!#REF!</definedName>
    <definedName name="Член_ком_6" localSheetId="2">'[1]Шапка - Подвал'!#REF!</definedName>
    <definedName name="Член_ком_6">#REF!</definedName>
    <definedName name="Член_ком_7" localSheetId="3">'[1]Шапка - Подвал'!#REF!</definedName>
    <definedName name="Член_ком_7" localSheetId="0">#REF!</definedName>
    <definedName name="Член_ком_7" localSheetId="1">'[1]Шапка - Подвал'!#REF!</definedName>
    <definedName name="Член_ком_7" localSheetId="2">'[1]Шапка - Подвал'!#REF!</definedName>
    <definedName name="Член_ком_7">#REF!</definedName>
    <definedName name="Член_ком_8" localSheetId="3">'[1]Шапка - Подвал'!#REF!</definedName>
    <definedName name="Член_ком_8" localSheetId="0">#REF!</definedName>
    <definedName name="Член_ком_8" localSheetId="1">'[1]Шапка - Подвал'!#REF!</definedName>
    <definedName name="Член_ком_8" localSheetId="2">'[1]Шапка - Подвал'!#REF!</definedName>
    <definedName name="Член_ком_8">#REF!</definedName>
    <definedName name="Член_ком_9" localSheetId="3">'[1]Шапка - Подвал'!#REF!</definedName>
    <definedName name="Член_ком_9" localSheetId="0">#REF!</definedName>
    <definedName name="Член_ком_9" localSheetId="1">'[1]Шапка - Подвал'!#REF!</definedName>
    <definedName name="Член_ком_9" localSheetId="2">'[1]Шапка - Подвал'!#REF!</definedName>
    <definedName name="Член_ком_9">#REF!</definedName>
  </definedNames>
  <calcPr fullCalcOnLoad="1"/>
</workbook>
</file>

<file path=xl/sharedStrings.xml><?xml version="1.0" encoding="utf-8"?>
<sst xmlns="http://schemas.openxmlformats.org/spreadsheetml/2006/main" count="969" uniqueCount="294">
  <si>
    <t>№ з/п</t>
  </si>
  <si>
    <t>Номер</t>
  </si>
  <si>
    <t>кількість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</si>
  <si>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</si>
  <si>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</si>
  <si>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</si>
  <si>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Х</t>
  </si>
  <si>
    <t>Один. вимір.</t>
  </si>
  <si>
    <t>шт.</t>
  </si>
  <si>
    <t>ОПИС</t>
  </si>
  <si>
    <t>обладнання та устаткування що передається</t>
  </si>
  <si>
    <t>за даними бухгалтерського обліку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</si>
  <si>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</si>
  <si>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</si>
  <si>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</si>
  <si>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 xml:space="preserve"> Рахунок 104</t>
  </si>
  <si>
    <t xml:space="preserve"> Рахунок 106</t>
  </si>
  <si>
    <t xml:space="preserve"> Рахунок 105</t>
  </si>
  <si>
    <t xml:space="preserve"> Рахунок 112</t>
  </si>
  <si>
    <t>ВСЬОГО</t>
  </si>
  <si>
    <t>(зведена)</t>
  </si>
  <si>
    <t>Назва об"єкта</t>
  </si>
  <si>
    <t xml:space="preserve">Разом </t>
  </si>
  <si>
    <t>до рішення районної ради</t>
  </si>
  <si>
    <t>Голова ради                                                                       Ю.В.Фрінцко</t>
  </si>
  <si>
    <t xml:space="preserve">Голова ради                                                                       </t>
  </si>
  <si>
    <t>Ю.В.Фрінцко</t>
  </si>
  <si>
    <t>АЗПСМ с.Дубриничі</t>
  </si>
  <si>
    <t xml:space="preserve"> Рахунок 103</t>
  </si>
  <si>
    <t>Будівля амбулаторії</t>
  </si>
  <si>
    <t xml:space="preserve">Разом за рахунком 103 </t>
  </si>
  <si>
    <t>Безбашека</t>
  </si>
  <si>
    <t>Водонагрівач</t>
  </si>
  <si>
    <t>Вага медична для новонар.</t>
  </si>
  <si>
    <t>Вага медична для дорос.</t>
  </si>
  <si>
    <t>Центрифуга лаборат.</t>
  </si>
  <si>
    <t>Компютер в компл.</t>
  </si>
  <si>
    <t>Ноутбук Lenovo V130 15,6 FHD, серійний н. SR90RYXА7</t>
  </si>
  <si>
    <t>Рифтон-01 К</t>
  </si>
  <si>
    <t>Електрокардіограф</t>
  </si>
  <si>
    <t>Гемоглобінометр Мініген</t>
  </si>
  <si>
    <t>Дихальний мішок</t>
  </si>
  <si>
    <t>Апарат для вимір.цукру в крові</t>
  </si>
  <si>
    <t>Електрокардіограф 3-х канальн.</t>
  </si>
  <si>
    <t xml:space="preserve">Стіл пеленальний </t>
  </si>
  <si>
    <t>Ростомір підлоговий</t>
  </si>
  <si>
    <t>Столик-прилад.</t>
  </si>
  <si>
    <t>Столик інструментальний</t>
  </si>
  <si>
    <t>Набір таблиць для перев.зору</t>
  </si>
  <si>
    <t>Тонометр внутрішнього тиску</t>
  </si>
  <si>
    <t>Сумка-холодильник</t>
  </si>
  <si>
    <t>Рециркулятор ультрафіол.</t>
  </si>
  <si>
    <t>Носилки портат.</t>
  </si>
  <si>
    <t>Ширма для кабінетів</t>
  </si>
  <si>
    <t>Крісло гінекол.</t>
  </si>
  <si>
    <t>Мікроскоп</t>
  </si>
  <si>
    <t>Штатив</t>
  </si>
  <si>
    <t>Інгалятор комплексний</t>
  </si>
  <si>
    <t>А-т низькочастот.елек.терапев.</t>
  </si>
  <si>
    <t>Стерелізатор повітряний</t>
  </si>
  <si>
    <t>Сумка -укладка лікаря</t>
  </si>
  <si>
    <t>Сумка-укладка м/с</t>
  </si>
  <si>
    <t>Опромінювач бактерицидний</t>
  </si>
  <si>
    <t xml:space="preserve">Установка стоматол.з крісл.U200S </t>
  </si>
  <si>
    <t>Колориметр КФК-2 з набором кюветок</t>
  </si>
  <si>
    <t>Холодильник Норд</t>
  </si>
  <si>
    <t>Холодильник EUROCOOL-CT141</t>
  </si>
  <si>
    <t>07.2019</t>
  </si>
  <si>
    <t>11.2018</t>
  </si>
  <si>
    <t>—</t>
  </si>
  <si>
    <t xml:space="preserve">Разом за рахунком 104 </t>
  </si>
  <si>
    <t>УАЗ-АС-И39629 АО4971АТ</t>
  </si>
  <si>
    <t>10.2019</t>
  </si>
  <si>
    <t>Автомобіль Renault Daster Life 16 АО 0419 СІ</t>
  </si>
  <si>
    <t>Разом за рахунком 105</t>
  </si>
  <si>
    <t>Шкаф для картотеки</t>
  </si>
  <si>
    <t>Шкаф сервант</t>
  </si>
  <si>
    <t>Шкаф книжний</t>
  </si>
  <si>
    <t>Разом за рахунком 106</t>
  </si>
  <si>
    <t>Стіл письмовий</t>
  </si>
  <si>
    <t>Стіл однотумбов.</t>
  </si>
  <si>
    <t>Столи медичні</t>
  </si>
  <si>
    <t>Стільці</t>
  </si>
  <si>
    <t>Вішалка стояча</t>
  </si>
  <si>
    <t>Карнізи</t>
  </si>
  <si>
    <t>113002-4</t>
  </si>
  <si>
    <t>113007-8</t>
  </si>
  <si>
    <t>1130014-16</t>
  </si>
  <si>
    <t>1130017-19</t>
  </si>
  <si>
    <t>Телефонні апарати</t>
  </si>
  <si>
    <t>Шкафи медичні</t>
  </si>
  <si>
    <t>Шкафи лікаря</t>
  </si>
  <si>
    <t>Кушетка</t>
  </si>
  <si>
    <t>Стілець С-6 роб.</t>
  </si>
  <si>
    <t>Праска</t>
  </si>
  <si>
    <t>Подовжувач</t>
  </si>
  <si>
    <t>Саквояж</t>
  </si>
  <si>
    <t>Набір меблів для ман. (кушетка, столик)</t>
  </si>
  <si>
    <t>Комплект ключів до машини</t>
  </si>
  <si>
    <t>Фільтр сітьовий</t>
  </si>
  <si>
    <t>Шкаф металевий (сейф)</t>
  </si>
  <si>
    <t>Банкетки мед.</t>
  </si>
  <si>
    <t>Ліжка з дерев.спинкою</t>
  </si>
  <si>
    <t>Крісла</t>
  </si>
  <si>
    <t>Печки кафельні один.</t>
  </si>
  <si>
    <t>Печки кафельні полуж.</t>
  </si>
  <si>
    <t>Корзини мусорні</t>
  </si>
  <si>
    <t>Вогнегасник</t>
  </si>
  <si>
    <t>Вигот.таб.розм.60х40см</t>
  </si>
  <si>
    <t>Стелаж</t>
  </si>
  <si>
    <t>БФП лазерний "Самсунг"</t>
  </si>
  <si>
    <t xml:space="preserve">Насос Водолей </t>
  </si>
  <si>
    <t>Письмовий стіл б/в</t>
  </si>
  <si>
    <t>Офісні стільці б/в</t>
  </si>
  <si>
    <t>Шкафи деревяні б/в (тумбочки)</t>
  </si>
  <si>
    <t>Стільці б/в</t>
  </si>
  <si>
    <t>Шкафи дер. Тумбочки б/в</t>
  </si>
  <si>
    <t>Стілець на колесах б/в</t>
  </si>
  <si>
    <t>Дощовик</t>
  </si>
  <si>
    <t>Захисні щитки</t>
  </si>
  <si>
    <t>Окуляри захисні</t>
  </si>
  <si>
    <t>Чоботи резинові</t>
  </si>
  <si>
    <t>Оприскувачі</t>
  </si>
  <si>
    <t>Вогнегасник ВП-2 (з)</t>
  </si>
  <si>
    <t>Стетоскоп</t>
  </si>
  <si>
    <t>Пінцет епіляційний</t>
  </si>
  <si>
    <t>1130024-27</t>
  </si>
  <si>
    <t>1130029-32</t>
  </si>
  <si>
    <t>1130035-36</t>
  </si>
  <si>
    <t>1130051-53</t>
  </si>
  <si>
    <t>1130054-55</t>
  </si>
  <si>
    <t>1130058-59</t>
  </si>
  <si>
    <t>1130064-67</t>
  </si>
  <si>
    <t>1130068-70</t>
  </si>
  <si>
    <t>1130078-80</t>
  </si>
  <si>
    <t>Пінцет</t>
  </si>
  <si>
    <t>Дзеркало гортанне</t>
  </si>
  <si>
    <t>Бікс</t>
  </si>
  <si>
    <t>Опромінювач</t>
  </si>
  <si>
    <t>Аплікатор "Ляпко"</t>
  </si>
  <si>
    <t>Шкафчик аптечки ДСП</t>
  </si>
  <si>
    <t>Спиртівка</t>
  </si>
  <si>
    <t>Набір хірург. Інструмент.</t>
  </si>
  <si>
    <t>Ростомір для дітей</t>
  </si>
  <si>
    <t>Язикотримач</t>
  </si>
  <si>
    <t>Роторозширювач</t>
  </si>
  <si>
    <t>Стетофонендоскоп</t>
  </si>
  <si>
    <t>Камера Горяєва</t>
  </si>
  <si>
    <t>Лупа</t>
  </si>
  <si>
    <t>Термометр</t>
  </si>
  <si>
    <t>Молоток неврологічний</t>
  </si>
  <si>
    <t>Офтальмоскоп</t>
  </si>
  <si>
    <t>Ножниці</t>
  </si>
  <si>
    <t>Тонометр очний</t>
  </si>
  <si>
    <t>Рефлектор лобний</t>
  </si>
  <si>
    <t>Бікс великий</t>
  </si>
  <si>
    <t>Бікс квадратний</t>
  </si>
  <si>
    <t>Лотки металічні</t>
  </si>
  <si>
    <t>Тонометр CG 0197</t>
  </si>
  <si>
    <t>Термометр кімнатний</t>
  </si>
  <si>
    <t>Манжета дитяча</t>
  </si>
  <si>
    <t>Бандаж для шийних позвонків</t>
  </si>
  <si>
    <t>Штатив для капельниць</t>
  </si>
  <si>
    <t>Ростомір з механічною вагою</t>
  </si>
  <si>
    <t>Набір оглядовий ЛОР</t>
  </si>
  <si>
    <t>Контейнер для утилізації голок(3л)</t>
  </si>
  <si>
    <t>Штатив для пробірок</t>
  </si>
  <si>
    <t>Термометр для холодильника</t>
  </si>
  <si>
    <t>Столик стоматологіч.</t>
  </si>
  <si>
    <t>Столик ОС-3</t>
  </si>
  <si>
    <t>Сумка холодильник</t>
  </si>
  <si>
    <t>Термометр ТС-7-1М</t>
  </si>
  <si>
    <t>Тонометр механічний</t>
  </si>
  <si>
    <t>Бактерицидна лампа</t>
  </si>
  <si>
    <t>С-ми контр рівня глюкози GM110</t>
  </si>
  <si>
    <t>С-ма моніторингу кетонів та рівня глюкози в крові</t>
  </si>
  <si>
    <t>1130041-43</t>
  </si>
  <si>
    <t>1130046-45</t>
  </si>
  <si>
    <t>1130093-94</t>
  </si>
  <si>
    <t>Стетоскоп Раппапорта</t>
  </si>
  <si>
    <t>Апарат визначення р-ня глюкози в крові Element IGM-0021</t>
  </si>
  <si>
    <t>Гігрометр ВІТ-2</t>
  </si>
  <si>
    <t>Термометр ТС-7-6М1</t>
  </si>
  <si>
    <t>Отоофтальмоскоп набір Laftan one touch</t>
  </si>
  <si>
    <t>Ростомір Medicare HM230M</t>
  </si>
  <si>
    <t>Манжета для вим.кров.тиску на нижніх кінцівках Medicare</t>
  </si>
  <si>
    <t>Пульсоксиметр ВР-10М</t>
  </si>
  <si>
    <t>Пікфлуометр MSA100</t>
  </si>
  <si>
    <t xml:space="preserve">Термометр електронний Gamma Thermo </t>
  </si>
  <si>
    <t>Вимірювач артеріального тиску механічний  ВК2001-3001 з стетоскопом</t>
  </si>
  <si>
    <t>Пульсоксиметри S6 з батарейками</t>
  </si>
  <si>
    <t>Відра емаліровані</t>
  </si>
  <si>
    <t>Відро з кришкою</t>
  </si>
  <si>
    <t>Вага електронна (дитяча)</t>
  </si>
  <si>
    <t>Набір каструль</t>
  </si>
  <si>
    <t>Відра</t>
  </si>
  <si>
    <t xml:space="preserve">Тазики </t>
  </si>
  <si>
    <t>Відра для підлоги</t>
  </si>
  <si>
    <t>Занавіски штори</t>
  </si>
  <si>
    <t>Занавіски капронові</t>
  </si>
  <si>
    <t>Штори</t>
  </si>
  <si>
    <t>Сумка з мед.набор укл.</t>
  </si>
  <si>
    <t>Холодоелементи</t>
  </si>
  <si>
    <t>Аптечка автомоб.</t>
  </si>
  <si>
    <t>Пірометр (інфрачервоний термометр) м. HT-820D в компл. з батарейками</t>
  </si>
  <si>
    <t>Разом за рахунком 112</t>
  </si>
  <si>
    <t xml:space="preserve"> Рахунок 109</t>
  </si>
  <si>
    <t>Матраци</t>
  </si>
  <si>
    <t>Наволочки</t>
  </si>
  <si>
    <t>Простині</t>
  </si>
  <si>
    <t>Подушки пухові</t>
  </si>
  <si>
    <t>Підодіяльник</t>
  </si>
  <si>
    <t>Одіяло шерстяне</t>
  </si>
  <si>
    <t>Одіяло дитяче</t>
  </si>
  <si>
    <t>Комбінезони протичумні</t>
  </si>
  <si>
    <t>Костюми прот.</t>
  </si>
  <si>
    <t>Шлеми до костюмів</t>
  </si>
  <si>
    <t>Косинки противочум.</t>
  </si>
  <si>
    <t>Простинь</t>
  </si>
  <si>
    <t>Наволочка</t>
  </si>
  <si>
    <t>Разом за рахунком 109</t>
  </si>
  <si>
    <t>ФАП с. Новоселиця</t>
  </si>
  <si>
    <t>Холодильник Днепр</t>
  </si>
  <si>
    <t>Стіл</t>
  </si>
  <si>
    <t>Стілець</t>
  </si>
  <si>
    <t>Шкаф-парта</t>
  </si>
  <si>
    <t>Телефон</t>
  </si>
  <si>
    <t>Тумбочка</t>
  </si>
  <si>
    <t>Конвектор</t>
  </si>
  <si>
    <t xml:space="preserve">Шкаф </t>
  </si>
  <si>
    <t>Рукомийник</t>
  </si>
  <si>
    <t>Стілець б/в</t>
  </si>
  <si>
    <t>Тепло вентилятор</t>
  </si>
  <si>
    <t>Тазометер</t>
  </si>
  <si>
    <t>Вага дитяча</t>
  </si>
  <si>
    <t>Гінекологічне крісло</t>
  </si>
  <si>
    <t>Коробка КСК-6</t>
  </si>
  <si>
    <t>Ростомір</t>
  </si>
  <si>
    <t>Термометр ТС-7-М1</t>
  </si>
  <si>
    <t>Термометр ртутний</t>
  </si>
  <si>
    <t>Стетоскоп акушерський</t>
  </si>
  <si>
    <t xml:space="preserve">Тазик </t>
  </si>
  <si>
    <t>Чайник</t>
  </si>
  <si>
    <t>Вага побутова</t>
  </si>
  <si>
    <t>Халат</t>
  </si>
  <si>
    <t>Полотенця вафельні</t>
  </si>
  <si>
    <t>1130123-125</t>
  </si>
  <si>
    <t>1140003-0007</t>
  </si>
  <si>
    <t>ФАП с. Пастілки</t>
  </si>
  <si>
    <t>Холодильник</t>
  </si>
  <si>
    <t>Стільці п/м</t>
  </si>
  <si>
    <t>Шкафи</t>
  </si>
  <si>
    <t>Стіл однотумб.</t>
  </si>
  <si>
    <t>Освітлювач</t>
  </si>
  <si>
    <t>1130001-3</t>
  </si>
  <si>
    <t>1130004-5</t>
  </si>
  <si>
    <t>1130007-8</t>
  </si>
  <si>
    <t>Лампа настольна</t>
  </si>
  <si>
    <t>Телефонний апарат</t>
  </si>
  <si>
    <t>Карніз</t>
  </si>
  <si>
    <t>Мийка в комплекті</t>
  </si>
  <si>
    <t>Світильник люмінісц.</t>
  </si>
  <si>
    <t>Печка</t>
  </si>
  <si>
    <t>Письвий стіл б/в</t>
  </si>
  <si>
    <t>Офісні контейнери (тумбочка) б/в</t>
  </si>
  <si>
    <t>Диван б/в</t>
  </si>
  <si>
    <t>Стіл письмовий б/в</t>
  </si>
  <si>
    <t>Стіл медичний</t>
  </si>
  <si>
    <t>Ростомір для дорос.</t>
  </si>
  <si>
    <t>Гігрометр психометричний</t>
  </si>
  <si>
    <t>Столик інструмент.</t>
  </si>
  <si>
    <t>Тонометр механіч.</t>
  </si>
  <si>
    <t>Каструля емал.</t>
  </si>
  <si>
    <t>Занавіси</t>
  </si>
  <si>
    <t>1130011-12</t>
  </si>
  <si>
    <t>Халати</t>
  </si>
  <si>
    <t>Полотенце ваф.</t>
  </si>
  <si>
    <t>Одіяло</t>
  </si>
  <si>
    <t>Пеленки</t>
  </si>
  <si>
    <t>Подушка</t>
  </si>
  <si>
    <t>АЗПСМ с. Дубриничі</t>
  </si>
  <si>
    <t>Рахунок 105</t>
  </si>
  <si>
    <t>Рахунок 112</t>
  </si>
  <si>
    <t>Рахунок 109</t>
  </si>
  <si>
    <t>РАЗОМ по рах 103, 104, 105, 106, 112, 109</t>
  </si>
  <si>
    <t>Рахунок 106</t>
  </si>
  <si>
    <t>від                          2021 р. №</t>
  </si>
  <si>
    <t>Додаток 1</t>
  </si>
  <si>
    <t>від                      2021 р. №</t>
  </si>
  <si>
    <t>Додаток 2</t>
  </si>
  <si>
    <t>Додаток 3</t>
  </si>
  <si>
    <t>Додаток 4</t>
  </si>
  <si>
    <t>у комунальну власність  Дубриницької сільської ради Ужгородського району  Закарпатської   області</t>
  </si>
  <si>
    <t>у комунальну власність Дубриницької сільської ради Ужгородського району Закарпатської області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</si>
</sst>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2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vertical="top"/>
    </xf>
    <xf numFmtId="180" fontId="3" fillId="0" borderId="15" xfId="0" applyNumberFormat="1" applyFont="1" applyBorder="1" applyAlignment="1">
      <alignment vertical="top"/>
    </xf>
    <xf numFmtId="2" fontId="3" fillId="0" borderId="23" xfId="0" applyNumberFormat="1" applyFont="1" applyBorder="1" applyAlignment="1">
      <alignment vertical="top"/>
    </xf>
    <xf numFmtId="180" fontId="3" fillId="0" borderId="23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0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top"/>
    </xf>
    <xf numFmtId="180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3" fillId="33" borderId="24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33" borderId="24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 quotePrefix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wrapText="1"/>
    </xf>
    <xf numFmtId="0" fontId="3" fillId="34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 wrapText="1"/>
    </xf>
    <xf numFmtId="2" fontId="46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top"/>
    </xf>
    <xf numFmtId="180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47" fillId="34" borderId="10" xfId="0" applyNumberFormat="1" applyFont="1" applyFill="1" applyBorder="1" applyAlignment="1">
      <alignment horizontal="center" vertical="center"/>
    </xf>
    <xf numFmtId="2" fontId="47" fillId="34" borderId="26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 wrapText="1"/>
    </xf>
    <xf numFmtId="2" fontId="47" fillId="34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5;&#1045;&#1088;&#1077;&#1076;&#1072;&#1095;&#1110;\&#1055;&#1077;&#1088;&#1077;&#1076;&#1072;&#1095;&#1072;%20&#1054;&#1085;&#1086;&#1082;&#1110;&#1074;&#1094;&#1110;\&#1050;&#1072;&#1084;&#1103;&#1085;&#1080;&#1094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Камяниця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51"/>
  <sheetViews>
    <sheetView showGridLines="0" view="pageBreakPreview" zoomScale="115" zoomScaleNormal="70" zoomScaleSheetLayoutView="115" zoomScalePageLayoutView="0" workbookViewId="0" topLeftCell="A1">
      <selection activeCell="D16" sqref="D16"/>
    </sheetView>
  </sheetViews>
  <sheetFormatPr defaultColWidth="9.125" defaultRowHeight="12.75"/>
  <cols>
    <col min="1" max="1" width="9.125" style="3" customWidth="1"/>
    <col min="2" max="2" width="6.625" style="3" customWidth="1"/>
    <col min="3" max="3" width="48.875" style="3" customWidth="1"/>
    <col min="4" max="4" width="9.50390625" style="3" customWidth="1"/>
    <col min="5" max="5" width="11.00390625" style="3" customWidth="1"/>
    <col min="6" max="6" width="10.50390625" style="3" customWidth="1"/>
    <col min="7" max="7" width="10.875" style="3" customWidth="1"/>
    <col min="8" max="16" width="0" style="3" hidden="1" customWidth="1"/>
    <col min="17" max="247" width="9.125" style="3" customWidth="1"/>
    <col min="248" max="16384" width="9.125" style="3" customWidth="1"/>
  </cols>
  <sheetData>
    <row r="5" ht="12.75">
      <c r="E5" s="3" t="s">
        <v>287</v>
      </c>
    </row>
    <row r="6" ht="12.75">
      <c r="E6" s="3" t="s">
        <v>23</v>
      </c>
    </row>
    <row r="7" spans="5:7" ht="12.75">
      <c r="E7" s="94" t="s">
        <v>288</v>
      </c>
      <c r="F7" s="94"/>
      <c r="G7" s="94"/>
    </row>
    <row r="10" spans="2:10" ht="19.5" customHeight="1">
      <c r="B10" s="101" t="s">
        <v>9</v>
      </c>
      <c r="C10" s="101"/>
      <c r="D10" s="101"/>
      <c r="E10" s="101"/>
      <c r="F10" s="101"/>
      <c r="G10" s="101"/>
      <c r="H10" s="101"/>
      <c r="I10" s="101"/>
      <c r="J10" s="101"/>
    </row>
    <row r="11" spans="2:10" ht="15.75" customHeight="1">
      <c r="B11" s="101" t="s">
        <v>10</v>
      </c>
      <c r="C11" s="101"/>
      <c r="D11" s="101"/>
      <c r="E11" s="101"/>
      <c r="F11" s="101"/>
      <c r="G11" s="101"/>
      <c r="H11" s="101"/>
      <c r="I11" s="101"/>
      <c r="J11" s="101"/>
    </row>
    <row r="12" spans="2:10" ht="16.5" customHeight="1">
      <c r="B12" s="101" t="s">
        <v>292</v>
      </c>
      <c r="C12" s="101"/>
      <c r="D12" s="101"/>
      <c r="E12" s="101"/>
      <c r="F12" s="101"/>
      <c r="G12" s="101"/>
      <c r="H12" s="101"/>
      <c r="I12" s="101"/>
      <c r="J12" s="101"/>
    </row>
    <row r="13" spans="3:6" ht="14.25" customHeight="1">
      <c r="C13" s="102" t="s">
        <v>20</v>
      </c>
      <c r="D13" s="102"/>
      <c r="E13" s="102"/>
      <c r="F13" s="102"/>
    </row>
    <row r="14" spans="2:7" ht="16.5" customHeight="1">
      <c r="B14" s="103" t="s">
        <v>0</v>
      </c>
      <c r="C14" s="103" t="s">
        <v>21</v>
      </c>
      <c r="D14" s="103" t="s">
        <v>11</v>
      </c>
      <c r="E14" s="103"/>
      <c r="F14" s="103"/>
      <c r="G14" s="103"/>
    </row>
    <row r="15" spans="2:7" ht="57" customHeight="1">
      <c r="B15" s="103"/>
      <c r="C15" s="103"/>
      <c r="D15" s="88" t="s">
        <v>2</v>
      </c>
      <c r="E15" s="89" t="s">
        <v>12</v>
      </c>
      <c r="F15" s="89" t="s">
        <v>13</v>
      </c>
      <c r="G15" s="89" t="s">
        <v>14</v>
      </c>
    </row>
    <row r="16" spans="2:7" ht="9.75" customHeight="1">
      <c r="B16" s="24">
        <v>1</v>
      </c>
      <c r="C16" s="24">
        <v>2</v>
      </c>
      <c r="D16" s="24">
        <v>3</v>
      </c>
      <c r="E16" s="24">
        <v>4</v>
      </c>
      <c r="F16" s="24">
        <v>5</v>
      </c>
      <c r="G16" s="24">
        <v>6</v>
      </c>
    </row>
    <row r="17" spans="2:7" ht="12.75">
      <c r="B17" s="100" t="s">
        <v>28</v>
      </c>
      <c r="C17" s="100"/>
      <c r="D17" s="100"/>
      <c r="E17" s="100"/>
      <c r="F17" s="100"/>
      <c r="G17" s="100"/>
    </row>
    <row r="18" spans="2:16" ht="12.75">
      <c r="B18" s="75">
        <v>1</v>
      </c>
      <c r="C18" s="76" t="s">
        <v>280</v>
      </c>
      <c r="D18" s="77">
        <f>Дубриничі!G19</f>
        <v>1</v>
      </c>
      <c r="E18" s="77">
        <f>Дубриничі!H18</f>
        <v>90899</v>
      </c>
      <c r="F18" s="77">
        <f>Дубриничі!I18</f>
        <v>78235.82</v>
      </c>
      <c r="G18" s="77">
        <f>Дубриничі!J18</f>
        <v>12663.179999999993</v>
      </c>
      <c r="H18" s="16">
        <v>1</v>
      </c>
      <c r="I18" s="17" t="e">
        <f>#REF!</f>
        <v>#REF!</v>
      </c>
      <c r="J18" s="18" t="e">
        <f>#REF!</f>
        <v>#REF!</v>
      </c>
      <c r="K18" s="19">
        <f aca="true" t="shared" si="0" ref="K18:N20">D18</f>
        <v>1</v>
      </c>
      <c r="L18" s="18">
        <f t="shared" si="0"/>
        <v>90899</v>
      </c>
      <c r="M18" s="18">
        <f t="shared" si="0"/>
        <v>78235.82</v>
      </c>
      <c r="N18" s="18">
        <f t="shared" si="0"/>
        <v>12663.179999999993</v>
      </c>
      <c r="O18" s="18">
        <v>1</v>
      </c>
      <c r="P18" s="18">
        <v>282</v>
      </c>
    </row>
    <row r="19" spans="2:16" ht="12.75">
      <c r="B19" s="75">
        <v>2</v>
      </c>
      <c r="C19" s="76" t="s">
        <v>221</v>
      </c>
      <c r="D19" s="77">
        <v>0</v>
      </c>
      <c r="E19" s="77">
        <v>0</v>
      </c>
      <c r="F19" s="77">
        <v>0</v>
      </c>
      <c r="G19" s="77">
        <v>0</v>
      </c>
      <c r="H19" s="16">
        <v>1</v>
      </c>
      <c r="I19" s="17" t="e">
        <f>#REF!</f>
        <v>#REF!</v>
      </c>
      <c r="J19" s="18" t="e">
        <f>#REF!</f>
        <v>#REF!</v>
      </c>
      <c r="K19" s="19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0</v>
      </c>
      <c r="O19" s="18">
        <v>1</v>
      </c>
      <c r="P19" s="18">
        <v>2149</v>
      </c>
    </row>
    <row r="20" spans="2:16" ht="12.75">
      <c r="B20" s="75">
        <v>3</v>
      </c>
      <c r="C20" s="76" t="s">
        <v>248</v>
      </c>
      <c r="D20" s="77">
        <v>0</v>
      </c>
      <c r="E20" s="77">
        <v>0</v>
      </c>
      <c r="F20" s="77">
        <v>0</v>
      </c>
      <c r="G20" s="77">
        <v>0</v>
      </c>
      <c r="H20" s="16">
        <v>1</v>
      </c>
      <c r="I20" s="17" t="e">
        <f>#REF!</f>
        <v>#REF!</v>
      </c>
      <c r="J20" s="18" t="e">
        <f>#REF!</f>
        <v>#REF!</v>
      </c>
      <c r="K20" s="19">
        <f t="shared" si="0"/>
        <v>0</v>
      </c>
      <c r="L20" s="18">
        <f t="shared" si="0"/>
        <v>0</v>
      </c>
      <c r="M20" s="18">
        <f t="shared" si="0"/>
        <v>0</v>
      </c>
      <c r="N20" s="18">
        <f t="shared" si="0"/>
        <v>0</v>
      </c>
      <c r="O20" s="18">
        <v>1</v>
      </c>
      <c r="P20" s="18">
        <v>4538</v>
      </c>
    </row>
    <row r="21" spans="2:7" ht="12.75">
      <c r="B21" s="90"/>
      <c r="C21" s="91" t="s">
        <v>22</v>
      </c>
      <c r="D21" s="81">
        <f>SUM(D18:D20)</f>
        <v>1</v>
      </c>
      <c r="E21" s="81">
        <f>SUM(E18:E20)</f>
        <v>90899</v>
      </c>
      <c r="F21" s="81">
        <f>SUM(F18:F20)</f>
        <v>78235.82</v>
      </c>
      <c r="G21" s="81">
        <f>SUM(G18:G20)</f>
        <v>12663.179999999993</v>
      </c>
    </row>
    <row r="22" spans="2:7" ht="12.75">
      <c r="B22" s="98" t="s">
        <v>15</v>
      </c>
      <c r="C22" s="98"/>
      <c r="D22" s="98"/>
      <c r="E22" s="98"/>
      <c r="F22" s="98"/>
      <c r="G22" s="98"/>
    </row>
    <row r="23" spans="2:7" ht="12.75">
      <c r="B23" s="75">
        <v>1</v>
      </c>
      <c r="C23" s="76" t="s">
        <v>280</v>
      </c>
      <c r="D23" s="77">
        <f>Дубриничі!G61</f>
        <v>40</v>
      </c>
      <c r="E23" s="77">
        <f>Дубриничі!H61</f>
        <v>163724.78</v>
      </c>
      <c r="F23" s="77">
        <f>Дубриничі!I61</f>
        <v>143481.74999999997</v>
      </c>
      <c r="G23" s="77">
        <f>Дубриничі!J61</f>
        <v>20243.03</v>
      </c>
    </row>
    <row r="24" spans="2:7" ht="12.75">
      <c r="B24" s="75">
        <v>2</v>
      </c>
      <c r="C24" s="76" t="s">
        <v>221</v>
      </c>
      <c r="D24" s="77">
        <f>Новоселиця!G18</f>
        <v>1</v>
      </c>
      <c r="E24" s="77">
        <f>Новоселиця!H18</f>
        <v>1880</v>
      </c>
      <c r="F24" s="77">
        <f>Новоселиця!I18</f>
        <v>1880</v>
      </c>
      <c r="G24" s="77">
        <f>Новоселиця!J18</f>
        <v>0</v>
      </c>
    </row>
    <row r="25" spans="2:7" ht="12.75">
      <c r="B25" s="75">
        <v>3</v>
      </c>
      <c r="C25" s="76" t="s">
        <v>248</v>
      </c>
      <c r="D25" s="77">
        <f>Пастілки!G19</f>
        <v>1</v>
      </c>
      <c r="E25" s="77">
        <f>Пастілки!H19</f>
        <v>146</v>
      </c>
      <c r="F25" s="77">
        <f>Пастілки!I19</f>
        <v>146</v>
      </c>
      <c r="G25" s="77">
        <f>Пастілки!J19</f>
        <v>0</v>
      </c>
    </row>
    <row r="26" spans="2:7" ht="12.75">
      <c r="B26" s="90"/>
      <c r="C26" s="91" t="s">
        <v>22</v>
      </c>
      <c r="D26" s="81">
        <f>SUM(D23:D25)</f>
        <v>42</v>
      </c>
      <c r="E26" s="81">
        <f>SUM(E23:E25)</f>
        <v>165750.78</v>
      </c>
      <c r="F26" s="81">
        <f>SUM(F23:F25)</f>
        <v>145507.74999999997</v>
      </c>
      <c r="G26" s="81">
        <f>SUM(G23:G25)</f>
        <v>20243.03</v>
      </c>
    </row>
    <row r="27" spans="2:7" ht="12.75">
      <c r="B27" s="99" t="s">
        <v>281</v>
      </c>
      <c r="C27" s="99"/>
      <c r="D27" s="99"/>
      <c r="E27" s="99"/>
      <c r="F27" s="99"/>
      <c r="G27" s="99"/>
    </row>
    <row r="28" spans="2:16" ht="12.75">
      <c r="B28" s="75">
        <v>1</v>
      </c>
      <c r="C28" s="76" t="s">
        <v>280</v>
      </c>
      <c r="D28" s="77">
        <f>Дубриничі!G65</f>
        <v>2</v>
      </c>
      <c r="E28" s="77">
        <f>Дубриничі!H65</f>
        <v>589000</v>
      </c>
      <c r="F28" s="77">
        <f>Дубриничі!I65</f>
        <v>134875</v>
      </c>
      <c r="G28" s="77">
        <f>Дубриничі!J65</f>
        <v>454125</v>
      </c>
      <c r="H28" s="16">
        <v>1</v>
      </c>
      <c r="I28" s="17" t="e">
        <f>#REF!</f>
        <v>#REF!</v>
      </c>
      <c r="J28" s="18" t="e">
        <f>#REF!</f>
        <v>#REF!</v>
      </c>
      <c r="K28" s="19">
        <f aca="true" t="shared" si="1" ref="K28:N29">D28</f>
        <v>2</v>
      </c>
      <c r="L28" s="18">
        <f t="shared" si="1"/>
        <v>589000</v>
      </c>
      <c r="M28" s="18">
        <f t="shared" si="1"/>
        <v>134875</v>
      </c>
      <c r="N28" s="18">
        <f t="shared" si="1"/>
        <v>454125</v>
      </c>
      <c r="O28" s="18">
        <v>1</v>
      </c>
      <c r="P28" s="18">
        <v>85</v>
      </c>
    </row>
    <row r="29" spans="2:16" ht="12.75">
      <c r="B29" s="75">
        <v>2</v>
      </c>
      <c r="C29" s="76" t="s">
        <v>221</v>
      </c>
      <c r="D29" s="77">
        <v>0</v>
      </c>
      <c r="E29" s="77">
        <v>0</v>
      </c>
      <c r="F29" s="77">
        <v>0</v>
      </c>
      <c r="G29" s="77">
        <v>0</v>
      </c>
      <c r="H29" s="16">
        <v>1</v>
      </c>
      <c r="I29" s="17" t="e">
        <f>#REF!</f>
        <v>#REF!</v>
      </c>
      <c r="J29" s="18" t="e">
        <f>#REF!</f>
        <v>#REF!</v>
      </c>
      <c r="K29" s="19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v>1</v>
      </c>
      <c r="P29" s="18">
        <v>93</v>
      </c>
    </row>
    <row r="30" spans="2:16" ht="12.75">
      <c r="B30" s="75">
        <v>3</v>
      </c>
      <c r="C30" s="76" t="s">
        <v>248</v>
      </c>
      <c r="D30" s="77">
        <v>0</v>
      </c>
      <c r="E30" s="77">
        <v>0</v>
      </c>
      <c r="F30" s="77">
        <v>0</v>
      </c>
      <c r="G30" s="77">
        <v>0</v>
      </c>
      <c r="H30" s="78"/>
      <c r="I30" s="79"/>
      <c r="J30" s="80"/>
      <c r="K30" s="79"/>
      <c r="L30" s="80"/>
      <c r="M30" s="80"/>
      <c r="N30" s="80"/>
      <c r="O30" s="80"/>
      <c r="P30" s="80"/>
    </row>
    <row r="31" spans="2:16" ht="13.5" thickBot="1">
      <c r="B31" s="90"/>
      <c r="C31" s="91" t="s">
        <v>22</v>
      </c>
      <c r="D31" s="81">
        <f aca="true" t="shared" si="2" ref="D31:P31">SUM(D28:D30)</f>
        <v>2</v>
      </c>
      <c r="E31" s="81">
        <f t="shared" si="2"/>
        <v>589000</v>
      </c>
      <c r="F31" s="81">
        <f t="shared" si="2"/>
        <v>134875</v>
      </c>
      <c r="G31" s="81">
        <f t="shared" si="2"/>
        <v>454125</v>
      </c>
      <c r="H31" s="82">
        <f t="shared" si="2"/>
        <v>2</v>
      </c>
      <c r="I31" s="82" t="e">
        <f t="shared" si="2"/>
        <v>#REF!</v>
      </c>
      <c r="J31" s="82" t="e">
        <f t="shared" si="2"/>
        <v>#REF!</v>
      </c>
      <c r="K31" s="82">
        <f t="shared" si="2"/>
        <v>2</v>
      </c>
      <c r="L31" s="82">
        <f t="shared" si="2"/>
        <v>589000</v>
      </c>
      <c r="M31" s="82">
        <f t="shared" si="2"/>
        <v>134875</v>
      </c>
      <c r="N31" s="82">
        <f t="shared" si="2"/>
        <v>454125</v>
      </c>
      <c r="O31" s="82">
        <f t="shared" si="2"/>
        <v>2</v>
      </c>
      <c r="P31" s="82">
        <f t="shared" si="2"/>
        <v>178</v>
      </c>
    </row>
    <row r="32" spans="2:16" ht="12.75">
      <c r="B32" s="99" t="s">
        <v>285</v>
      </c>
      <c r="C32" s="99"/>
      <c r="D32" s="99"/>
      <c r="E32" s="99"/>
      <c r="F32" s="99"/>
      <c r="G32" s="99"/>
      <c r="H32" s="85"/>
      <c r="I32" s="85"/>
      <c r="J32" s="85"/>
      <c r="K32" s="85"/>
      <c r="L32" s="85"/>
      <c r="M32" s="85"/>
      <c r="N32" s="85"/>
      <c r="O32" s="85"/>
      <c r="P32" s="85"/>
    </row>
    <row r="33" spans="2:16" ht="12.75">
      <c r="B33" s="75">
        <v>1</v>
      </c>
      <c r="C33" s="76" t="s">
        <v>280</v>
      </c>
      <c r="D33" s="77">
        <f>Дубриничі!G70</f>
        <v>3</v>
      </c>
      <c r="E33" s="77">
        <f>Дубриничі!H70</f>
        <v>671</v>
      </c>
      <c r="F33" s="77">
        <f>Дубриничі!I70</f>
        <v>671</v>
      </c>
      <c r="G33" s="77">
        <f>Дубриничі!J70</f>
        <v>0</v>
      </c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12.75">
      <c r="B34" s="75">
        <v>2</v>
      </c>
      <c r="C34" s="76" t="s">
        <v>221</v>
      </c>
      <c r="D34" s="77">
        <v>0</v>
      </c>
      <c r="E34" s="77">
        <v>0</v>
      </c>
      <c r="F34" s="77">
        <v>0</v>
      </c>
      <c r="G34" s="77">
        <v>0</v>
      </c>
      <c r="H34" s="85"/>
      <c r="I34" s="85"/>
      <c r="J34" s="85"/>
      <c r="K34" s="85"/>
      <c r="L34" s="85"/>
      <c r="M34" s="85"/>
      <c r="N34" s="85"/>
      <c r="O34" s="85"/>
      <c r="P34" s="85"/>
    </row>
    <row r="35" spans="2:16" ht="12.75">
      <c r="B35" s="75">
        <v>3</v>
      </c>
      <c r="C35" s="76" t="s">
        <v>248</v>
      </c>
      <c r="D35" s="77">
        <v>0</v>
      </c>
      <c r="E35" s="77">
        <v>0</v>
      </c>
      <c r="F35" s="77">
        <v>0</v>
      </c>
      <c r="G35" s="77">
        <v>0</v>
      </c>
      <c r="H35" s="85"/>
      <c r="I35" s="85"/>
      <c r="J35" s="85"/>
      <c r="K35" s="85"/>
      <c r="L35" s="85"/>
      <c r="M35" s="85"/>
      <c r="N35" s="85"/>
      <c r="O35" s="85"/>
      <c r="P35" s="85"/>
    </row>
    <row r="36" spans="2:16" ht="12.75">
      <c r="B36" s="90"/>
      <c r="C36" s="91" t="s">
        <v>22</v>
      </c>
      <c r="D36" s="81">
        <f>SUM(D33:D35)</f>
        <v>3</v>
      </c>
      <c r="E36" s="81">
        <f>SUM(E33:E35)</f>
        <v>671</v>
      </c>
      <c r="F36" s="81">
        <f>SUM(F33:F35)</f>
        <v>671</v>
      </c>
      <c r="G36" s="81">
        <f>SUM(G33:G35)</f>
        <v>0</v>
      </c>
      <c r="H36" s="85"/>
      <c r="I36" s="85"/>
      <c r="J36" s="85"/>
      <c r="K36" s="85"/>
      <c r="L36" s="85"/>
      <c r="M36" s="85"/>
      <c r="N36" s="85"/>
      <c r="O36" s="85"/>
      <c r="P36" s="85"/>
    </row>
    <row r="37" spans="2:7" ht="12.75">
      <c r="B37" s="99" t="s">
        <v>282</v>
      </c>
      <c r="C37" s="99"/>
      <c r="D37" s="99"/>
      <c r="E37" s="99"/>
      <c r="F37" s="99"/>
      <c r="G37" s="99"/>
    </row>
    <row r="38" spans="2:16" ht="12.75">
      <c r="B38" s="75">
        <v>1</v>
      </c>
      <c r="C38" s="76" t="s">
        <v>280</v>
      </c>
      <c r="D38" s="77">
        <f>Дубриничі!G190</f>
        <v>207</v>
      </c>
      <c r="E38" s="77">
        <f>Дубриничі!H190</f>
        <v>35258.42</v>
      </c>
      <c r="F38" s="77">
        <f>Дубриничі!I190</f>
        <v>17629.21</v>
      </c>
      <c r="G38" s="77">
        <f>Дубриничі!J190</f>
        <v>17629.21</v>
      </c>
      <c r="H38" s="16">
        <v>1</v>
      </c>
      <c r="I38" s="17" t="e">
        <f>#REF!</f>
        <v>#REF!</v>
      </c>
      <c r="J38" s="18" t="e">
        <f>#REF!</f>
        <v>#REF!</v>
      </c>
      <c r="K38" s="19">
        <f aca="true" t="shared" si="3" ref="K38:N40">D38</f>
        <v>207</v>
      </c>
      <c r="L38" s="18">
        <f t="shared" si="3"/>
        <v>35258.42</v>
      </c>
      <c r="M38" s="18">
        <f t="shared" si="3"/>
        <v>17629.21</v>
      </c>
      <c r="N38" s="18">
        <f t="shared" si="3"/>
        <v>17629.21</v>
      </c>
      <c r="O38" s="18">
        <v>1</v>
      </c>
      <c r="P38" s="18">
        <v>2112</v>
      </c>
    </row>
    <row r="39" spans="2:16" ht="12.75">
      <c r="B39" s="75">
        <v>2</v>
      </c>
      <c r="C39" s="76" t="s">
        <v>221</v>
      </c>
      <c r="D39" s="77">
        <f>Новоселиця!G65</f>
        <v>52</v>
      </c>
      <c r="E39" s="77">
        <f>Новоселиця!H65</f>
        <v>6667.74</v>
      </c>
      <c r="F39" s="77">
        <f>Новоселиця!I65</f>
        <v>3333.87</v>
      </c>
      <c r="G39" s="77">
        <f>Новоселиця!J65</f>
        <v>3333.87</v>
      </c>
      <c r="H39" s="16"/>
      <c r="I39" s="17"/>
      <c r="J39" s="18"/>
      <c r="K39" s="19"/>
      <c r="L39" s="18"/>
      <c r="M39" s="18"/>
      <c r="N39" s="18"/>
      <c r="O39" s="18"/>
      <c r="P39" s="18"/>
    </row>
    <row r="40" spans="2:16" ht="12.75">
      <c r="B40" s="75">
        <v>3</v>
      </c>
      <c r="C40" s="76" t="s">
        <v>248</v>
      </c>
      <c r="D40" s="77">
        <f>Пастілки!G54</f>
        <v>43</v>
      </c>
      <c r="E40" s="77">
        <f>Пастілки!H54</f>
        <v>3025</v>
      </c>
      <c r="F40" s="77">
        <f>Пастілки!I54</f>
        <v>1512.5</v>
      </c>
      <c r="G40" s="77">
        <f>Пастілки!J54</f>
        <v>1512.5</v>
      </c>
      <c r="H40" s="16">
        <v>1</v>
      </c>
      <c r="I40" s="17" t="e">
        <f>#REF!</f>
        <v>#REF!</v>
      </c>
      <c r="J40" s="18" t="e">
        <f>#REF!</f>
        <v>#REF!</v>
      </c>
      <c r="K40" s="19">
        <f t="shared" si="3"/>
        <v>43</v>
      </c>
      <c r="L40" s="18">
        <f t="shared" si="3"/>
        <v>3025</v>
      </c>
      <c r="M40" s="18">
        <f t="shared" si="3"/>
        <v>1512.5</v>
      </c>
      <c r="N40" s="18">
        <f t="shared" si="3"/>
        <v>1512.5</v>
      </c>
      <c r="O40" s="18">
        <v>1</v>
      </c>
      <c r="P40" s="18">
        <v>895</v>
      </c>
    </row>
    <row r="41" spans="2:7" ht="12.75">
      <c r="B41" s="90"/>
      <c r="C41" s="91" t="s">
        <v>22</v>
      </c>
      <c r="D41" s="81">
        <f>SUM(D38:D40)</f>
        <v>302</v>
      </c>
      <c r="E41" s="81">
        <f>SUM(E38:E40)</f>
        <v>44951.159999999996</v>
      </c>
      <c r="F41" s="81">
        <f>SUM(F38:F40)</f>
        <v>22475.579999999998</v>
      </c>
      <c r="G41" s="81">
        <f>SUM(G38:G40)</f>
        <v>22475.579999999998</v>
      </c>
    </row>
    <row r="42" spans="2:7" ht="12.75">
      <c r="B42" s="99" t="s">
        <v>283</v>
      </c>
      <c r="C42" s="99"/>
      <c r="D42" s="99"/>
      <c r="E42" s="99"/>
      <c r="F42" s="99"/>
      <c r="G42" s="99"/>
    </row>
    <row r="43" spans="2:7" ht="12.75">
      <c r="B43" s="75">
        <v>1</v>
      </c>
      <c r="C43" s="76" t="s">
        <v>280</v>
      </c>
      <c r="D43" s="77">
        <f>Дубриничі!G207</f>
        <v>58</v>
      </c>
      <c r="E43" s="77">
        <f>Дубриничі!H207</f>
        <v>1869</v>
      </c>
      <c r="F43" s="77">
        <f>Дубриничі!I207</f>
        <v>934.5</v>
      </c>
      <c r="G43" s="77">
        <f>Дубриничі!J207</f>
        <v>934.5</v>
      </c>
    </row>
    <row r="44" spans="2:7" ht="12.75">
      <c r="B44" s="75">
        <v>2</v>
      </c>
      <c r="C44" s="76" t="s">
        <v>221</v>
      </c>
      <c r="D44" s="77">
        <f>Новоселиця!G70</f>
        <v>0</v>
      </c>
      <c r="E44" s="77">
        <f>Новоселиця!H70</f>
        <v>0</v>
      </c>
      <c r="F44" s="77">
        <v>0</v>
      </c>
      <c r="G44" s="77">
        <v>0</v>
      </c>
    </row>
    <row r="45" spans="2:7" ht="12.75">
      <c r="B45" s="75">
        <v>3</v>
      </c>
      <c r="C45" s="76" t="s">
        <v>248</v>
      </c>
      <c r="D45" s="77">
        <f>Пастілки!G63</f>
        <v>18</v>
      </c>
      <c r="E45" s="77">
        <f>Пастілки!H63</f>
        <v>89</v>
      </c>
      <c r="F45" s="77">
        <f>Пастілки!I63</f>
        <v>44.5</v>
      </c>
      <c r="G45" s="77">
        <f>Пастілки!J63</f>
        <v>44.5</v>
      </c>
    </row>
    <row r="46" spans="2:7" ht="12.75">
      <c r="B46" s="90"/>
      <c r="C46" s="91" t="s">
        <v>22</v>
      </c>
      <c r="D46" s="81">
        <f>SUM(D43:D45)</f>
        <v>76</v>
      </c>
      <c r="E46" s="81">
        <f>SUM(E43:E45)</f>
        <v>1958</v>
      </c>
      <c r="F46" s="81">
        <f>SUM(F43:F45)</f>
        <v>979</v>
      </c>
      <c r="G46" s="81">
        <f>SUM(G43:G45)</f>
        <v>979</v>
      </c>
    </row>
    <row r="47" spans="2:7" ht="12.75">
      <c r="B47" s="92"/>
      <c r="C47" s="91" t="s">
        <v>284</v>
      </c>
      <c r="D47" s="81">
        <f>D21+D26+D31+D41+D46+D36</f>
        <v>426</v>
      </c>
      <c r="E47" s="81">
        <f>E21+E26+E31+E41+E46+E36</f>
        <v>893229.9400000001</v>
      </c>
      <c r="F47" s="81">
        <f>F21+F26+F31+F41+F46+F36</f>
        <v>382744.14999999997</v>
      </c>
      <c r="G47" s="81">
        <f>G21+G26+G31+G41+G46+G36</f>
        <v>510485.79</v>
      </c>
    </row>
    <row r="48" spans="2:7" ht="12.75">
      <c r="B48" s="83"/>
      <c r="C48" s="84"/>
      <c r="D48" s="85"/>
      <c r="E48" s="85"/>
      <c r="F48" s="85"/>
      <c r="G48" s="85"/>
    </row>
    <row r="49" spans="3:6" ht="34.5" customHeight="1">
      <c r="C49" s="86"/>
      <c r="D49" s="96"/>
      <c r="E49" s="96"/>
      <c r="F49" s="96"/>
    </row>
    <row r="50" spans="3:6" ht="12.75">
      <c r="C50" s="97" t="s">
        <v>24</v>
      </c>
      <c r="D50" s="97"/>
      <c r="E50" s="97"/>
      <c r="F50" s="97"/>
    </row>
    <row r="51" spans="3:6" ht="12.75">
      <c r="C51" s="87"/>
      <c r="D51" s="96"/>
      <c r="E51" s="96"/>
      <c r="F51" s="96"/>
    </row>
  </sheetData>
  <sheetProtection/>
  <mergeCells count="16">
    <mergeCell ref="B17:G17"/>
    <mergeCell ref="B10:J10"/>
    <mergeCell ref="B11:J11"/>
    <mergeCell ref="B12:J12"/>
    <mergeCell ref="C13:F13"/>
    <mergeCell ref="B14:B15"/>
    <mergeCell ref="C14:C15"/>
    <mergeCell ref="D14:G14"/>
    <mergeCell ref="D49:F49"/>
    <mergeCell ref="C50:F50"/>
    <mergeCell ref="D51:F51"/>
    <mergeCell ref="B22:G22"/>
    <mergeCell ref="B27:G27"/>
    <mergeCell ref="B37:G37"/>
    <mergeCell ref="B42:G42"/>
    <mergeCell ref="B32:G32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69"/>
  <sheetViews>
    <sheetView showGridLines="0" view="pageBreakPreview" zoomScale="115" zoomScaleSheetLayoutView="115" zoomScalePageLayoutView="0" workbookViewId="0" topLeftCell="A7">
      <selection activeCell="B11" sqref="B11:J11"/>
    </sheetView>
  </sheetViews>
  <sheetFormatPr defaultColWidth="9.125" defaultRowHeight="12.75" customHeight="1"/>
  <cols>
    <col min="1" max="1" width="9.125" style="3" customWidth="1"/>
    <col min="2" max="2" width="5.625" style="3" customWidth="1"/>
    <col min="3" max="3" width="41.375" style="3" customWidth="1"/>
    <col min="4" max="4" width="8.00390625" style="3" customWidth="1"/>
    <col min="5" max="5" width="15.00390625" style="3" customWidth="1"/>
    <col min="6" max="6" width="15.50390625" style="3" customWidth="1"/>
    <col min="7" max="7" width="9.50390625" style="3" customWidth="1"/>
    <col min="8" max="8" width="11.00390625" style="3" customWidth="1"/>
    <col min="9" max="9" width="10.50390625" style="3" customWidth="1"/>
    <col min="10" max="10" width="12.375" style="3" customWidth="1"/>
    <col min="11" max="19" width="9.125" style="3" hidden="1" customWidth="1"/>
    <col min="20" max="16384" width="9.125" style="3" customWidth="1"/>
  </cols>
  <sheetData>
    <row r="3" ht="12.75">
      <c r="H3" s="3" t="s">
        <v>289</v>
      </c>
    </row>
    <row r="4" ht="12.75">
      <c r="H4" s="3" t="s">
        <v>23</v>
      </c>
    </row>
    <row r="5" spans="8:9" ht="12.75">
      <c r="H5" s="94" t="s">
        <v>286</v>
      </c>
      <c r="I5" s="93"/>
    </row>
    <row r="9" spans="2:10" ht="20.25">
      <c r="B9" s="104" t="s">
        <v>9</v>
      </c>
      <c r="C9" s="104"/>
      <c r="D9" s="104"/>
      <c r="E9" s="104"/>
      <c r="F9" s="104"/>
      <c r="G9" s="104"/>
      <c r="H9" s="104"/>
      <c r="I9" s="104"/>
      <c r="J9" s="104"/>
    </row>
    <row r="10" spans="2:10" ht="15">
      <c r="B10" s="105" t="s">
        <v>10</v>
      </c>
      <c r="C10" s="105"/>
      <c r="D10" s="105"/>
      <c r="E10" s="105"/>
      <c r="F10" s="105"/>
      <c r="G10" s="105"/>
      <c r="H10" s="105"/>
      <c r="I10" s="105"/>
      <c r="J10" s="105"/>
    </row>
    <row r="11" spans="2:10" ht="15">
      <c r="B11" s="105" t="s">
        <v>293</v>
      </c>
      <c r="C11" s="105"/>
      <c r="D11" s="105"/>
      <c r="E11" s="105"/>
      <c r="F11" s="105"/>
      <c r="G11" s="105"/>
      <c r="H11" s="105"/>
      <c r="I11" s="105"/>
      <c r="J11" s="105"/>
    </row>
    <row r="12" ht="13.5" thickBot="1">
      <c r="B12" s="4"/>
    </row>
    <row r="13" spans="2:10" ht="12.75">
      <c r="B13" s="106" t="s">
        <v>0</v>
      </c>
      <c r="C13" s="108" t="s">
        <v>3</v>
      </c>
      <c r="D13" s="108" t="s">
        <v>7</v>
      </c>
      <c r="E13" s="110" t="s">
        <v>4</v>
      </c>
      <c r="F13" s="5" t="s">
        <v>1</v>
      </c>
      <c r="G13" s="112" t="s">
        <v>11</v>
      </c>
      <c r="H13" s="113"/>
      <c r="I13" s="113"/>
      <c r="J13" s="114"/>
    </row>
    <row r="14" spans="2:10" ht="61.5" thickBot="1">
      <c r="B14" s="107"/>
      <c r="C14" s="109"/>
      <c r="D14" s="109"/>
      <c r="E14" s="111"/>
      <c r="F14" s="6" t="s">
        <v>5</v>
      </c>
      <c r="G14" s="7" t="s">
        <v>2</v>
      </c>
      <c r="H14" s="8" t="s">
        <v>12</v>
      </c>
      <c r="I14" s="9" t="s">
        <v>13</v>
      </c>
      <c r="J14" s="10" t="s">
        <v>14</v>
      </c>
    </row>
    <row r="15" spans="2:10" ht="13.5" thickBot="1">
      <c r="B15" s="11">
        <v>1</v>
      </c>
      <c r="C15" s="12">
        <v>2</v>
      </c>
      <c r="D15" s="12">
        <v>3</v>
      </c>
      <c r="E15" s="12">
        <v>4</v>
      </c>
      <c r="F15" s="13">
        <v>5</v>
      </c>
      <c r="G15" s="14">
        <v>6</v>
      </c>
      <c r="H15" s="12">
        <v>7</v>
      </c>
      <c r="I15" s="13">
        <v>8</v>
      </c>
      <c r="J15" s="15">
        <v>9</v>
      </c>
    </row>
    <row r="16" spans="2:10" ht="21.75" customHeight="1">
      <c r="B16" s="115" t="s">
        <v>221</v>
      </c>
      <c r="C16" s="116"/>
      <c r="D16" s="116"/>
      <c r="E16" s="116"/>
      <c r="F16" s="116"/>
      <c r="G16" s="116"/>
      <c r="H16" s="116"/>
      <c r="I16" s="116"/>
      <c r="J16" s="117"/>
    </row>
    <row r="17" spans="2:10" ht="15">
      <c r="B17" s="118" t="s">
        <v>15</v>
      </c>
      <c r="C17" s="118"/>
      <c r="D17" s="118"/>
      <c r="E17" s="118"/>
      <c r="F17" s="118"/>
      <c r="G17" s="118"/>
      <c r="H17" s="118"/>
      <c r="I17" s="118"/>
      <c r="J17" s="118"/>
    </row>
    <row r="18" spans="2:19" ht="16.5" customHeight="1">
      <c r="B18" s="24">
        <v>1</v>
      </c>
      <c r="C18" s="20" t="s">
        <v>222</v>
      </c>
      <c r="D18" s="26" t="s">
        <v>8</v>
      </c>
      <c r="E18" s="33" t="s">
        <v>69</v>
      </c>
      <c r="F18" s="35">
        <v>10480005</v>
      </c>
      <c r="G18" s="28">
        <v>1</v>
      </c>
      <c r="H18" s="46">
        <v>1880</v>
      </c>
      <c r="I18" s="49">
        <v>1880</v>
      </c>
      <c r="J18" s="49">
        <f>H18-I18</f>
        <v>0</v>
      </c>
      <c r="K18" s="16">
        <v>1</v>
      </c>
      <c r="L18" s="17" t="e">
        <f>#REF!</f>
        <v>#REF!</v>
      </c>
      <c r="M18" s="18" t="e">
        <f>#REF!</f>
        <v>#REF!</v>
      </c>
      <c r="N18" s="19">
        <f>G18</f>
        <v>1</v>
      </c>
      <c r="O18" s="18">
        <f>H18</f>
        <v>1880</v>
      </c>
      <c r="P18" s="18">
        <f>I18</f>
        <v>1880</v>
      </c>
      <c r="Q18" s="18">
        <f>J18</f>
        <v>0</v>
      </c>
      <c r="R18" s="18">
        <v>1</v>
      </c>
      <c r="S18" s="18">
        <v>6600</v>
      </c>
    </row>
    <row r="19" spans="2:10" ht="12.75">
      <c r="B19" s="20"/>
      <c r="C19" s="21" t="s">
        <v>70</v>
      </c>
      <c r="D19" s="22" t="s">
        <v>6</v>
      </c>
      <c r="E19" s="22" t="s">
        <v>6</v>
      </c>
      <c r="F19" s="22" t="s">
        <v>6</v>
      </c>
      <c r="G19" s="39">
        <f>SUM(Новоселиця!N17:N18)</f>
        <v>1</v>
      </c>
      <c r="H19" s="40">
        <f>SUM(Новоселиця!O17:O18)</f>
        <v>1880</v>
      </c>
      <c r="I19" s="40">
        <f>SUM(Новоселиця!P17:P18)</f>
        <v>1880</v>
      </c>
      <c r="J19" s="40">
        <f>SUM(Новоселиця!Q17:Q18)</f>
        <v>0</v>
      </c>
    </row>
    <row r="20" spans="2:10" ht="15">
      <c r="B20" s="118" t="s">
        <v>18</v>
      </c>
      <c r="C20" s="118"/>
      <c r="D20" s="118"/>
      <c r="E20" s="118"/>
      <c r="F20" s="118"/>
      <c r="G20" s="118"/>
      <c r="H20" s="118"/>
      <c r="I20" s="118"/>
      <c r="J20" s="118"/>
    </row>
    <row r="21" spans="2:19" ht="12.75">
      <c r="B21" s="2">
        <v>2</v>
      </c>
      <c r="C21" s="52" t="s">
        <v>223</v>
      </c>
      <c r="D21" s="61" t="s">
        <v>8</v>
      </c>
      <c r="E21" s="24" t="s">
        <v>69</v>
      </c>
      <c r="F21" s="62">
        <v>1130115</v>
      </c>
      <c r="G21" s="51">
        <v>1</v>
      </c>
      <c r="H21" s="46">
        <v>36</v>
      </c>
      <c r="I21" s="1">
        <f>H21*50%</f>
        <v>18</v>
      </c>
      <c r="J21" s="1">
        <f>H21-I21</f>
        <v>18</v>
      </c>
      <c r="K21" s="16">
        <v>1</v>
      </c>
      <c r="L21" s="17" t="e">
        <f>#REF!</f>
        <v>#REF!</v>
      </c>
      <c r="M21" s="18" t="e">
        <f>#REF!</f>
        <v>#REF!</v>
      </c>
      <c r="N21" s="19">
        <f>G21</f>
        <v>1</v>
      </c>
      <c r="O21" s="18">
        <f>H21</f>
        <v>36</v>
      </c>
      <c r="P21" s="18">
        <f>I21</f>
        <v>18</v>
      </c>
      <c r="Q21" s="18">
        <f>J21</f>
        <v>18</v>
      </c>
      <c r="R21" s="18">
        <v>1</v>
      </c>
      <c r="S21" s="18">
        <v>1137</v>
      </c>
    </row>
    <row r="22" spans="2:19" ht="12.75">
      <c r="B22" s="2">
        <f>B21+1</f>
        <v>3</v>
      </c>
      <c r="C22" s="52" t="s">
        <v>223</v>
      </c>
      <c r="D22" s="61" t="s">
        <v>8</v>
      </c>
      <c r="E22" s="24" t="s">
        <v>69</v>
      </c>
      <c r="F22" s="62">
        <v>1130116</v>
      </c>
      <c r="G22" s="51">
        <v>1</v>
      </c>
      <c r="H22" s="46">
        <v>19</v>
      </c>
      <c r="I22" s="1">
        <f aca="true" t="shared" si="0" ref="I22:I64">H22*50%</f>
        <v>9.5</v>
      </c>
      <c r="J22" s="1">
        <f aca="true" t="shared" si="1" ref="J22:J64">H22-I22</f>
        <v>9.5</v>
      </c>
      <c r="K22" s="16"/>
      <c r="L22" s="17"/>
      <c r="M22" s="18"/>
      <c r="N22" s="19"/>
      <c r="O22" s="18"/>
      <c r="P22" s="18"/>
      <c r="Q22" s="18"/>
      <c r="R22" s="18"/>
      <c r="S22" s="18"/>
    </row>
    <row r="23" spans="2:19" ht="12.75">
      <c r="B23" s="2">
        <f aca="true" t="shared" si="2" ref="B23:B64">B22+1</f>
        <v>4</v>
      </c>
      <c r="C23" s="52" t="s">
        <v>223</v>
      </c>
      <c r="D23" s="61" t="s">
        <v>8</v>
      </c>
      <c r="E23" s="24" t="s">
        <v>69</v>
      </c>
      <c r="F23" s="62">
        <v>1130117</v>
      </c>
      <c r="G23" s="51">
        <v>1</v>
      </c>
      <c r="H23" s="46">
        <v>20</v>
      </c>
      <c r="I23" s="1">
        <f t="shared" si="0"/>
        <v>10</v>
      </c>
      <c r="J23" s="1">
        <f t="shared" si="1"/>
        <v>10</v>
      </c>
      <c r="K23" s="16"/>
      <c r="L23" s="17"/>
      <c r="M23" s="18"/>
      <c r="N23" s="19"/>
      <c r="O23" s="18"/>
      <c r="P23" s="18"/>
      <c r="Q23" s="18"/>
      <c r="R23" s="18"/>
      <c r="S23" s="18"/>
    </row>
    <row r="24" spans="2:19" ht="12.75">
      <c r="B24" s="2">
        <f t="shared" si="2"/>
        <v>5</v>
      </c>
      <c r="C24" s="52" t="s">
        <v>224</v>
      </c>
      <c r="D24" s="61" t="s">
        <v>8</v>
      </c>
      <c r="E24" s="24" t="s">
        <v>69</v>
      </c>
      <c r="F24" s="62">
        <v>1130118</v>
      </c>
      <c r="G24" s="51">
        <v>1</v>
      </c>
      <c r="H24" s="46">
        <v>15</v>
      </c>
      <c r="I24" s="1">
        <f t="shared" si="0"/>
        <v>7.5</v>
      </c>
      <c r="J24" s="1">
        <f t="shared" si="1"/>
        <v>7.5</v>
      </c>
      <c r="K24" s="16"/>
      <c r="L24" s="17"/>
      <c r="M24" s="18"/>
      <c r="N24" s="19"/>
      <c r="O24" s="18"/>
      <c r="P24" s="18"/>
      <c r="Q24" s="18"/>
      <c r="R24" s="18"/>
      <c r="S24" s="18"/>
    </row>
    <row r="25" spans="2:19" ht="12.75">
      <c r="B25" s="2">
        <f t="shared" si="2"/>
        <v>6</v>
      </c>
      <c r="C25" s="52" t="s">
        <v>224</v>
      </c>
      <c r="D25" s="61" t="s">
        <v>8</v>
      </c>
      <c r="E25" s="24" t="s">
        <v>69</v>
      </c>
      <c r="F25" s="62">
        <v>1130119</v>
      </c>
      <c r="G25" s="51">
        <v>1</v>
      </c>
      <c r="H25" s="46">
        <v>15</v>
      </c>
      <c r="I25" s="1">
        <f t="shared" si="0"/>
        <v>7.5</v>
      </c>
      <c r="J25" s="1">
        <f t="shared" si="1"/>
        <v>7.5</v>
      </c>
      <c r="K25" s="16"/>
      <c r="L25" s="17"/>
      <c r="M25" s="18"/>
      <c r="N25" s="19"/>
      <c r="O25" s="18"/>
      <c r="P25" s="18"/>
      <c r="Q25" s="18"/>
      <c r="R25" s="18"/>
      <c r="S25" s="18"/>
    </row>
    <row r="26" spans="2:19" ht="12.75">
      <c r="B26" s="2">
        <f t="shared" si="2"/>
        <v>7</v>
      </c>
      <c r="C26" s="52" t="s">
        <v>224</v>
      </c>
      <c r="D26" s="61" t="s">
        <v>8</v>
      </c>
      <c r="E26" s="24" t="s">
        <v>69</v>
      </c>
      <c r="F26" s="62">
        <v>1130120</v>
      </c>
      <c r="G26" s="51">
        <v>1</v>
      </c>
      <c r="H26" s="46">
        <v>15</v>
      </c>
      <c r="I26" s="1">
        <f t="shared" si="0"/>
        <v>7.5</v>
      </c>
      <c r="J26" s="1">
        <f t="shared" si="1"/>
        <v>7.5</v>
      </c>
      <c r="K26" s="16"/>
      <c r="L26" s="17"/>
      <c r="M26" s="18"/>
      <c r="N26" s="19"/>
      <c r="O26" s="18"/>
      <c r="P26" s="18"/>
      <c r="Q26" s="18"/>
      <c r="R26" s="18"/>
      <c r="S26" s="18"/>
    </row>
    <row r="27" spans="2:19" ht="12.75">
      <c r="B27" s="2">
        <f t="shared" si="2"/>
        <v>8</v>
      </c>
      <c r="C27" s="52" t="s">
        <v>225</v>
      </c>
      <c r="D27" s="61" t="s">
        <v>8</v>
      </c>
      <c r="E27" s="24" t="s">
        <v>69</v>
      </c>
      <c r="F27" s="62">
        <v>1130103</v>
      </c>
      <c r="G27" s="51">
        <v>1</v>
      </c>
      <c r="H27" s="46">
        <v>22</v>
      </c>
      <c r="I27" s="1">
        <f t="shared" si="0"/>
        <v>11</v>
      </c>
      <c r="J27" s="1">
        <f t="shared" si="1"/>
        <v>11</v>
      </c>
      <c r="K27" s="16"/>
      <c r="L27" s="17"/>
      <c r="M27" s="18"/>
      <c r="N27" s="19"/>
      <c r="O27" s="18"/>
      <c r="P27" s="18"/>
      <c r="Q27" s="18"/>
      <c r="R27" s="18"/>
      <c r="S27" s="18"/>
    </row>
    <row r="28" spans="2:19" ht="12.75">
      <c r="B28" s="2">
        <f t="shared" si="2"/>
        <v>9</v>
      </c>
      <c r="C28" s="52" t="s">
        <v>92</v>
      </c>
      <c r="D28" s="61" t="s">
        <v>8</v>
      </c>
      <c r="E28" s="24" t="s">
        <v>69</v>
      </c>
      <c r="F28" s="62">
        <v>1130121</v>
      </c>
      <c r="G28" s="51">
        <v>1</v>
      </c>
      <c r="H28" s="46">
        <v>49</v>
      </c>
      <c r="I28" s="1">
        <f t="shared" si="0"/>
        <v>24.5</v>
      </c>
      <c r="J28" s="1">
        <f t="shared" si="1"/>
        <v>24.5</v>
      </c>
      <c r="K28" s="16"/>
      <c r="L28" s="17"/>
      <c r="M28" s="18"/>
      <c r="N28" s="19"/>
      <c r="O28" s="18"/>
      <c r="P28" s="18"/>
      <c r="Q28" s="18"/>
      <c r="R28" s="18"/>
      <c r="S28" s="18"/>
    </row>
    <row r="29" spans="2:19" ht="12.75">
      <c r="B29" s="2">
        <f t="shared" si="2"/>
        <v>10</v>
      </c>
      <c r="C29" s="52" t="s">
        <v>92</v>
      </c>
      <c r="D29" s="61" t="s">
        <v>8</v>
      </c>
      <c r="E29" s="24" t="s">
        <v>69</v>
      </c>
      <c r="F29" s="62">
        <v>1130122</v>
      </c>
      <c r="G29" s="51">
        <v>1</v>
      </c>
      <c r="H29" s="46">
        <v>50</v>
      </c>
      <c r="I29" s="1">
        <f t="shared" si="0"/>
        <v>25</v>
      </c>
      <c r="J29" s="1">
        <f t="shared" si="1"/>
        <v>25</v>
      </c>
      <c r="K29" s="16"/>
      <c r="L29" s="17"/>
      <c r="M29" s="18"/>
      <c r="N29" s="19"/>
      <c r="O29" s="18"/>
      <c r="P29" s="18"/>
      <c r="Q29" s="18"/>
      <c r="R29" s="18"/>
      <c r="S29" s="18"/>
    </row>
    <row r="30" spans="2:19" ht="12.75">
      <c r="B30" s="2">
        <f t="shared" si="2"/>
        <v>11</v>
      </c>
      <c r="C30" s="52" t="s">
        <v>226</v>
      </c>
      <c r="D30" s="61" t="s">
        <v>8</v>
      </c>
      <c r="E30" s="24" t="s">
        <v>69</v>
      </c>
      <c r="F30" s="62">
        <v>1130129</v>
      </c>
      <c r="G30" s="51">
        <v>1</v>
      </c>
      <c r="H30" s="46">
        <v>45</v>
      </c>
      <c r="I30" s="1">
        <f t="shared" si="0"/>
        <v>22.5</v>
      </c>
      <c r="J30" s="1">
        <f t="shared" si="1"/>
        <v>22.5</v>
      </c>
      <c r="K30" s="16"/>
      <c r="L30" s="17"/>
      <c r="M30" s="18"/>
      <c r="N30" s="19"/>
      <c r="O30" s="18"/>
      <c r="P30" s="18"/>
      <c r="Q30" s="18"/>
      <c r="R30" s="18"/>
      <c r="S30" s="18"/>
    </row>
    <row r="31" spans="2:19" ht="12.75">
      <c r="B31" s="2">
        <f t="shared" si="2"/>
        <v>12</v>
      </c>
      <c r="C31" s="52" t="s">
        <v>227</v>
      </c>
      <c r="D31" s="61" t="s">
        <v>8</v>
      </c>
      <c r="E31" s="24" t="s">
        <v>69</v>
      </c>
      <c r="F31" s="62" t="s">
        <v>246</v>
      </c>
      <c r="G31" s="51">
        <v>2</v>
      </c>
      <c r="H31" s="46">
        <v>40</v>
      </c>
      <c r="I31" s="1">
        <f t="shared" si="0"/>
        <v>20</v>
      </c>
      <c r="J31" s="1">
        <f t="shared" si="1"/>
        <v>20</v>
      </c>
      <c r="K31" s="16"/>
      <c r="L31" s="17"/>
      <c r="M31" s="18"/>
      <c r="N31" s="19"/>
      <c r="O31" s="18"/>
      <c r="P31" s="18"/>
      <c r="Q31" s="18"/>
      <c r="R31" s="18"/>
      <c r="S31" s="18"/>
    </row>
    <row r="32" spans="2:19" ht="12.75">
      <c r="B32" s="2">
        <f t="shared" si="2"/>
        <v>13</v>
      </c>
      <c r="C32" s="52" t="s">
        <v>92</v>
      </c>
      <c r="D32" s="61" t="s">
        <v>8</v>
      </c>
      <c r="E32" s="24" t="s">
        <v>69</v>
      </c>
      <c r="F32" s="62">
        <v>1130131</v>
      </c>
      <c r="G32" s="51">
        <v>1</v>
      </c>
      <c r="H32" s="46">
        <v>220</v>
      </c>
      <c r="I32" s="1">
        <f t="shared" si="0"/>
        <v>110</v>
      </c>
      <c r="J32" s="1">
        <f t="shared" si="1"/>
        <v>110</v>
      </c>
      <c r="K32" s="16"/>
      <c r="L32" s="17"/>
      <c r="M32" s="18"/>
      <c r="N32" s="19"/>
      <c r="O32" s="18"/>
      <c r="P32" s="18"/>
      <c r="Q32" s="18"/>
      <c r="R32" s="18"/>
      <c r="S32" s="18"/>
    </row>
    <row r="33" spans="2:19" ht="12.75">
      <c r="B33" s="2">
        <f t="shared" si="2"/>
        <v>14</v>
      </c>
      <c r="C33" s="52" t="s">
        <v>228</v>
      </c>
      <c r="D33" s="61" t="s">
        <v>8</v>
      </c>
      <c r="E33" s="24" t="s">
        <v>69</v>
      </c>
      <c r="F33" s="62">
        <v>1130139</v>
      </c>
      <c r="G33" s="51">
        <v>2</v>
      </c>
      <c r="H33" s="46">
        <v>1650</v>
      </c>
      <c r="I33" s="1">
        <f t="shared" si="0"/>
        <v>825</v>
      </c>
      <c r="J33" s="1">
        <f t="shared" si="1"/>
        <v>825</v>
      </c>
      <c r="K33" s="16"/>
      <c r="L33" s="17"/>
      <c r="M33" s="18"/>
      <c r="N33" s="19"/>
      <c r="O33" s="18"/>
      <c r="P33" s="18"/>
      <c r="Q33" s="18"/>
      <c r="R33" s="18"/>
      <c r="S33" s="18"/>
    </row>
    <row r="34" spans="2:19" ht="12.75">
      <c r="B34" s="2">
        <f t="shared" si="2"/>
        <v>15</v>
      </c>
      <c r="C34" s="52" t="s">
        <v>229</v>
      </c>
      <c r="D34" s="61" t="s">
        <v>8</v>
      </c>
      <c r="E34" s="24" t="s">
        <v>69</v>
      </c>
      <c r="F34" s="62">
        <v>1130141</v>
      </c>
      <c r="G34" s="51">
        <v>1</v>
      </c>
      <c r="H34" s="46">
        <v>156</v>
      </c>
      <c r="I34" s="1">
        <f t="shared" si="0"/>
        <v>78</v>
      </c>
      <c r="J34" s="1">
        <f t="shared" si="1"/>
        <v>78</v>
      </c>
      <c r="K34" s="16"/>
      <c r="L34" s="17"/>
      <c r="M34" s="18"/>
      <c r="N34" s="19"/>
      <c r="O34" s="18"/>
      <c r="P34" s="18"/>
      <c r="Q34" s="18"/>
      <c r="R34" s="18"/>
      <c r="S34" s="18"/>
    </row>
    <row r="35" spans="2:19" ht="12.75">
      <c r="B35" s="2">
        <f t="shared" si="2"/>
        <v>16</v>
      </c>
      <c r="C35" s="52" t="s">
        <v>229</v>
      </c>
      <c r="D35" s="61" t="s">
        <v>8</v>
      </c>
      <c r="E35" s="24" t="s">
        <v>69</v>
      </c>
      <c r="F35" s="62">
        <v>1130142</v>
      </c>
      <c r="G35" s="51">
        <v>1</v>
      </c>
      <c r="H35" s="46">
        <v>153</v>
      </c>
      <c r="I35" s="1">
        <f t="shared" si="0"/>
        <v>76.5</v>
      </c>
      <c r="J35" s="1">
        <f t="shared" si="1"/>
        <v>76.5</v>
      </c>
      <c r="K35" s="16"/>
      <c r="L35" s="17"/>
      <c r="M35" s="18"/>
      <c r="N35" s="19"/>
      <c r="O35" s="18"/>
      <c r="P35" s="18"/>
      <c r="Q35" s="18"/>
      <c r="R35" s="18"/>
      <c r="S35" s="18"/>
    </row>
    <row r="36" spans="2:19" ht="12.75">
      <c r="B36" s="2">
        <f t="shared" si="2"/>
        <v>17</v>
      </c>
      <c r="C36" s="52" t="s">
        <v>108</v>
      </c>
      <c r="D36" s="61" t="s">
        <v>8</v>
      </c>
      <c r="E36" s="24" t="s">
        <v>69</v>
      </c>
      <c r="F36" s="62">
        <v>1130145</v>
      </c>
      <c r="G36" s="51">
        <v>1</v>
      </c>
      <c r="H36" s="46">
        <v>320</v>
      </c>
      <c r="I36" s="1">
        <f t="shared" si="0"/>
        <v>160</v>
      </c>
      <c r="J36" s="1">
        <f t="shared" si="1"/>
        <v>160</v>
      </c>
      <c r="K36" s="16"/>
      <c r="L36" s="17"/>
      <c r="M36" s="18"/>
      <c r="N36" s="19"/>
      <c r="O36" s="18"/>
      <c r="P36" s="18"/>
      <c r="Q36" s="18"/>
      <c r="R36" s="18"/>
      <c r="S36" s="18"/>
    </row>
    <row r="37" spans="2:19" ht="12.75">
      <c r="B37" s="2">
        <f t="shared" si="2"/>
        <v>18</v>
      </c>
      <c r="C37" s="52" t="s">
        <v>107</v>
      </c>
      <c r="D37" s="61" t="s">
        <v>8</v>
      </c>
      <c r="E37" s="24" t="s">
        <v>69</v>
      </c>
      <c r="F37" s="62">
        <v>1130146</v>
      </c>
      <c r="G37" s="51">
        <v>1</v>
      </c>
      <c r="H37" s="46">
        <v>150</v>
      </c>
      <c r="I37" s="1">
        <f t="shared" si="0"/>
        <v>75</v>
      </c>
      <c r="J37" s="1">
        <f t="shared" si="1"/>
        <v>75</v>
      </c>
      <c r="K37" s="16"/>
      <c r="L37" s="17"/>
      <c r="M37" s="18"/>
      <c r="N37" s="19"/>
      <c r="O37" s="18"/>
      <c r="P37" s="18"/>
      <c r="Q37" s="18"/>
      <c r="R37" s="18"/>
      <c r="S37" s="18"/>
    </row>
    <row r="38" spans="2:19" ht="12.75">
      <c r="B38" s="2">
        <f t="shared" si="2"/>
        <v>19</v>
      </c>
      <c r="C38" s="52" t="s">
        <v>230</v>
      </c>
      <c r="D38" s="61" t="s">
        <v>8</v>
      </c>
      <c r="E38" s="24" t="s">
        <v>69</v>
      </c>
      <c r="F38" s="62">
        <v>1130153</v>
      </c>
      <c r="G38" s="51">
        <v>1</v>
      </c>
      <c r="H38" s="46">
        <v>1000</v>
      </c>
      <c r="I38" s="1">
        <f t="shared" si="0"/>
        <v>500</v>
      </c>
      <c r="J38" s="1">
        <f t="shared" si="1"/>
        <v>500</v>
      </c>
      <c r="K38" s="16"/>
      <c r="L38" s="17"/>
      <c r="M38" s="18"/>
      <c r="N38" s="19"/>
      <c r="O38" s="18"/>
      <c r="P38" s="18"/>
      <c r="Q38" s="18"/>
      <c r="R38" s="18"/>
      <c r="S38" s="18"/>
    </row>
    <row r="39" spans="2:19" ht="12.75">
      <c r="B39" s="2">
        <f t="shared" si="2"/>
        <v>20</v>
      </c>
      <c r="C39" s="52" t="s">
        <v>231</v>
      </c>
      <c r="D39" s="61" t="s">
        <v>8</v>
      </c>
      <c r="E39" s="24" t="s">
        <v>69</v>
      </c>
      <c r="F39" s="62">
        <v>1130154</v>
      </c>
      <c r="G39" s="51">
        <v>1</v>
      </c>
      <c r="H39" s="46">
        <v>4</v>
      </c>
      <c r="I39" s="1">
        <f t="shared" si="0"/>
        <v>2</v>
      </c>
      <c r="J39" s="1">
        <f t="shared" si="1"/>
        <v>2</v>
      </c>
      <c r="K39" s="16"/>
      <c r="L39" s="17"/>
      <c r="M39" s="18"/>
      <c r="N39" s="19"/>
      <c r="O39" s="18"/>
      <c r="P39" s="18"/>
      <c r="Q39" s="18"/>
      <c r="R39" s="18"/>
      <c r="S39" s="18"/>
    </row>
    <row r="40" spans="2:19" ht="12.75">
      <c r="B40" s="2">
        <f t="shared" si="2"/>
        <v>21</v>
      </c>
      <c r="C40" s="70" t="s">
        <v>232</v>
      </c>
      <c r="D40" s="61" t="s">
        <v>8</v>
      </c>
      <c r="E40" s="24" t="s">
        <v>69</v>
      </c>
      <c r="F40" s="62">
        <v>11201</v>
      </c>
      <c r="G40" s="51">
        <v>1</v>
      </c>
      <c r="H40" s="46">
        <v>275</v>
      </c>
      <c r="I40" s="1">
        <f t="shared" si="0"/>
        <v>137.5</v>
      </c>
      <c r="J40" s="1">
        <f t="shared" si="1"/>
        <v>137.5</v>
      </c>
      <c r="K40" s="16"/>
      <c r="L40" s="17"/>
      <c r="M40" s="18"/>
      <c r="N40" s="19"/>
      <c r="O40" s="18"/>
      <c r="P40" s="18"/>
      <c r="Q40" s="18"/>
      <c r="R40" s="18"/>
      <c r="S40" s="18"/>
    </row>
    <row r="41" spans="2:19" ht="12.75">
      <c r="B41" s="2">
        <f t="shared" si="2"/>
        <v>22</v>
      </c>
      <c r="C41" s="52" t="s">
        <v>233</v>
      </c>
      <c r="D41" s="61" t="s">
        <v>8</v>
      </c>
      <c r="E41" s="24" t="s">
        <v>69</v>
      </c>
      <c r="F41" s="62">
        <v>1130101</v>
      </c>
      <c r="G41" s="51">
        <v>1</v>
      </c>
      <c r="H41" s="46">
        <v>20</v>
      </c>
      <c r="I41" s="1">
        <f t="shared" si="0"/>
        <v>10</v>
      </c>
      <c r="J41" s="1">
        <f t="shared" si="1"/>
        <v>10</v>
      </c>
      <c r="K41" s="16"/>
      <c r="L41" s="17"/>
      <c r="M41" s="18"/>
      <c r="N41" s="19"/>
      <c r="O41" s="18"/>
      <c r="P41" s="18"/>
      <c r="Q41" s="18"/>
      <c r="R41" s="18"/>
      <c r="S41" s="18"/>
    </row>
    <row r="42" spans="2:19" ht="12.75">
      <c r="B42" s="2">
        <f t="shared" si="2"/>
        <v>23</v>
      </c>
      <c r="C42" s="52" t="s">
        <v>137</v>
      </c>
      <c r="D42" s="61" t="s">
        <v>8</v>
      </c>
      <c r="E42" s="24" t="s">
        <v>69</v>
      </c>
      <c r="F42" s="62">
        <v>1130104</v>
      </c>
      <c r="G42" s="51">
        <v>1</v>
      </c>
      <c r="H42" s="46">
        <v>6</v>
      </c>
      <c r="I42" s="1">
        <f t="shared" si="0"/>
        <v>3</v>
      </c>
      <c r="J42" s="1">
        <f t="shared" si="1"/>
        <v>3</v>
      </c>
      <c r="K42" s="16"/>
      <c r="L42" s="17"/>
      <c r="M42" s="18"/>
      <c r="N42" s="19"/>
      <c r="O42" s="18"/>
      <c r="P42" s="18"/>
      <c r="Q42" s="18"/>
      <c r="R42" s="18"/>
      <c r="S42" s="18"/>
    </row>
    <row r="43" spans="2:19" ht="12.75">
      <c r="B43" s="2">
        <f t="shared" si="2"/>
        <v>24</v>
      </c>
      <c r="C43" s="52" t="s">
        <v>144</v>
      </c>
      <c r="D43" s="61" t="s">
        <v>8</v>
      </c>
      <c r="E43" s="24" t="s">
        <v>69</v>
      </c>
      <c r="F43" s="62">
        <v>1130107</v>
      </c>
      <c r="G43" s="51">
        <v>1</v>
      </c>
      <c r="H43" s="46">
        <v>3</v>
      </c>
      <c r="I43" s="1">
        <f t="shared" si="0"/>
        <v>1.5</v>
      </c>
      <c r="J43" s="1">
        <f t="shared" si="1"/>
        <v>1.5</v>
      </c>
      <c r="K43" s="16"/>
      <c r="L43" s="17"/>
      <c r="M43" s="18"/>
      <c r="N43" s="19"/>
      <c r="O43" s="18"/>
      <c r="P43" s="18"/>
      <c r="Q43" s="18"/>
      <c r="R43" s="18"/>
      <c r="S43" s="18"/>
    </row>
    <row r="44" spans="2:19" ht="12.75">
      <c r="B44" s="2">
        <f t="shared" si="2"/>
        <v>25</v>
      </c>
      <c r="C44" s="52" t="s">
        <v>145</v>
      </c>
      <c r="D44" s="61" t="s">
        <v>8</v>
      </c>
      <c r="E44" s="24" t="s">
        <v>69</v>
      </c>
      <c r="F44" s="62">
        <v>1130109</v>
      </c>
      <c r="G44" s="51">
        <v>1</v>
      </c>
      <c r="H44" s="46">
        <v>5</v>
      </c>
      <c r="I44" s="1">
        <f t="shared" si="0"/>
        <v>2.5</v>
      </c>
      <c r="J44" s="1">
        <f t="shared" si="1"/>
        <v>2.5</v>
      </c>
      <c r="K44" s="16"/>
      <c r="L44" s="17"/>
      <c r="M44" s="18"/>
      <c r="N44" s="19"/>
      <c r="O44" s="18"/>
      <c r="P44" s="18"/>
      <c r="Q44" s="18"/>
      <c r="R44" s="18"/>
      <c r="S44" s="18"/>
    </row>
    <row r="45" spans="2:19" ht="12.75">
      <c r="B45" s="2">
        <f t="shared" si="2"/>
        <v>26</v>
      </c>
      <c r="C45" s="52" t="s">
        <v>234</v>
      </c>
      <c r="D45" s="61" t="s">
        <v>8</v>
      </c>
      <c r="E45" s="24" t="s">
        <v>69</v>
      </c>
      <c r="F45" s="62">
        <v>1130132</v>
      </c>
      <c r="G45" s="51">
        <v>1</v>
      </c>
      <c r="H45" s="46">
        <v>120</v>
      </c>
      <c r="I45" s="1">
        <f t="shared" si="0"/>
        <v>60</v>
      </c>
      <c r="J45" s="1">
        <f t="shared" si="1"/>
        <v>60</v>
      </c>
      <c r="K45" s="16"/>
      <c r="L45" s="17"/>
      <c r="M45" s="18"/>
      <c r="N45" s="19"/>
      <c r="O45" s="18"/>
      <c r="P45" s="18"/>
      <c r="Q45" s="18"/>
      <c r="R45" s="18"/>
      <c r="S45" s="18"/>
    </row>
    <row r="46" spans="2:19" ht="12.75">
      <c r="B46" s="2">
        <f t="shared" si="2"/>
        <v>27</v>
      </c>
      <c r="C46" s="52" t="s">
        <v>235</v>
      </c>
      <c r="D46" s="61" t="s">
        <v>8</v>
      </c>
      <c r="E46" s="24" t="s">
        <v>69</v>
      </c>
      <c r="F46" s="62">
        <v>1130130</v>
      </c>
      <c r="G46" s="51">
        <v>1</v>
      </c>
      <c r="H46" s="46">
        <v>250</v>
      </c>
      <c r="I46" s="1">
        <f t="shared" si="0"/>
        <v>125</v>
      </c>
      <c r="J46" s="1">
        <f t="shared" si="1"/>
        <v>125</v>
      </c>
      <c r="K46" s="16"/>
      <c r="L46" s="17"/>
      <c r="M46" s="18"/>
      <c r="N46" s="19"/>
      <c r="O46" s="18"/>
      <c r="P46" s="18"/>
      <c r="Q46" s="18"/>
      <c r="R46" s="18"/>
      <c r="S46" s="18"/>
    </row>
    <row r="47" spans="2:19" ht="12.75">
      <c r="B47" s="2">
        <f t="shared" si="2"/>
        <v>28</v>
      </c>
      <c r="C47" s="52" t="s">
        <v>234</v>
      </c>
      <c r="D47" s="61" t="s">
        <v>8</v>
      </c>
      <c r="E47" s="24" t="s">
        <v>69</v>
      </c>
      <c r="F47" s="62">
        <v>1130140</v>
      </c>
      <c r="G47" s="51">
        <v>1</v>
      </c>
      <c r="H47" s="46">
        <v>900</v>
      </c>
      <c r="I47" s="1">
        <f t="shared" si="0"/>
        <v>450</v>
      </c>
      <c r="J47" s="1">
        <f t="shared" si="1"/>
        <v>450</v>
      </c>
      <c r="K47" s="16"/>
      <c r="L47" s="17"/>
      <c r="M47" s="18"/>
      <c r="N47" s="19"/>
      <c r="O47" s="18"/>
      <c r="P47" s="18"/>
      <c r="Q47" s="18"/>
      <c r="R47" s="18"/>
      <c r="S47" s="18"/>
    </row>
    <row r="48" spans="2:19" ht="12.75">
      <c r="B48" s="2">
        <f t="shared" si="2"/>
        <v>29</v>
      </c>
      <c r="C48" s="52" t="s">
        <v>236</v>
      </c>
      <c r="D48" s="61" t="s">
        <v>8</v>
      </c>
      <c r="E48" s="24" t="s">
        <v>69</v>
      </c>
      <c r="F48" s="62">
        <v>1130137</v>
      </c>
      <c r="G48" s="51">
        <v>1</v>
      </c>
      <c r="H48" s="46">
        <v>250</v>
      </c>
      <c r="I48" s="1">
        <f t="shared" si="0"/>
        <v>125</v>
      </c>
      <c r="J48" s="1">
        <f t="shared" si="1"/>
        <v>125</v>
      </c>
      <c r="K48" s="16"/>
      <c r="L48" s="17"/>
      <c r="M48" s="18"/>
      <c r="N48" s="19"/>
      <c r="O48" s="18"/>
      <c r="P48" s="18"/>
      <c r="Q48" s="18"/>
      <c r="R48" s="18"/>
      <c r="S48" s="18"/>
    </row>
    <row r="49" spans="2:19" ht="12.75">
      <c r="B49" s="2">
        <f t="shared" si="2"/>
        <v>30</v>
      </c>
      <c r="C49" s="52" t="s">
        <v>237</v>
      </c>
      <c r="D49" s="61" t="s">
        <v>8</v>
      </c>
      <c r="E49" s="24" t="s">
        <v>69</v>
      </c>
      <c r="F49" s="62">
        <v>1130139</v>
      </c>
      <c r="G49" s="51">
        <v>1</v>
      </c>
      <c r="H49" s="46">
        <v>325</v>
      </c>
      <c r="I49" s="1">
        <f t="shared" si="0"/>
        <v>162.5</v>
      </c>
      <c r="J49" s="1">
        <f t="shared" si="1"/>
        <v>162.5</v>
      </c>
      <c r="K49" s="16"/>
      <c r="L49" s="17"/>
      <c r="M49" s="18"/>
      <c r="N49" s="19"/>
      <c r="O49" s="18"/>
      <c r="P49" s="18"/>
      <c r="Q49" s="18"/>
      <c r="R49" s="18"/>
      <c r="S49" s="18"/>
    </row>
    <row r="50" spans="2:19" ht="12.75">
      <c r="B50" s="2">
        <f t="shared" si="2"/>
        <v>31</v>
      </c>
      <c r="C50" s="52" t="s">
        <v>159</v>
      </c>
      <c r="D50" s="61" t="s">
        <v>8</v>
      </c>
      <c r="E50" s="24" t="s">
        <v>69</v>
      </c>
      <c r="F50" s="62">
        <v>1130145</v>
      </c>
      <c r="G50" s="51">
        <v>1</v>
      </c>
      <c r="H50" s="46">
        <v>15</v>
      </c>
      <c r="I50" s="1">
        <f t="shared" si="0"/>
        <v>7.5</v>
      </c>
      <c r="J50" s="1">
        <f t="shared" si="1"/>
        <v>7.5</v>
      </c>
      <c r="K50" s="16"/>
      <c r="L50" s="17"/>
      <c r="M50" s="18"/>
      <c r="N50" s="19"/>
      <c r="O50" s="18"/>
      <c r="P50" s="18"/>
      <c r="Q50" s="18"/>
      <c r="R50" s="18"/>
      <c r="S50" s="18"/>
    </row>
    <row r="51" spans="2:19" ht="12.75">
      <c r="B51" s="2">
        <f t="shared" si="2"/>
        <v>32</v>
      </c>
      <c r="C51" s="52" t="s">
        <v>165</v>
      </c>
      <c r="D51" s="61" t="s">
        <v>8</v>
      </c>
      <c r="E51" s="24" t="s">
        <v>69</v>
      </c>
      <c r="F51" s="62">
        <v>1130146</v>
      </c>
      <c r="G51" s="51">
        <v>1</v>
      </c>
      <c r="H51" s="46">
        <v>45</v>
      </c>
      <c r="I51" s="1">
        <f t="shared" si="0"/>
        <v>22.5</v>
      </c>
      <c r="J51" s="1">
        <f t="shared" si="1"/>
        <v>22.5</v>
      </c>
      <c r="K51" s="16"/>
      <c r="L51" s="17"/>
      <c r="M51" s="18"/>
      <c r="N51" s="19"/>
      <c r="O51" s="18"/>
      <c r="P51" s="18"/>
      <c r="Q51" s="18"/>
      <c r="R51" s="18"/>
      <c r="S51" s="18"/>
    </row>
    <row r="52" spans="2:19" ht="12.75">
      <c r="B52" s="2">
        <f t="shared" si="2"/>
        <v>33</v>
      </c>
      <c r="C52" s="52" t="s">
        <v>120</v>
      </c>
      <c r="D52" s="61" t="s">
        <v>8</v>
      </c>
      <c r="E52" s="24" t="s">
        <v>69</v>
      </c>
      <c r="F52" s="62">
        <v>1130147</v>
      </c>
      <c r="G52" s="51">
        <v>1</v>
      </c>
      <c r="H52" s="46">
        <v>53</v>
      </c>
      <c r="I52" s="1">
        <f t="shared" si="0"/>
        <v>26.5</v>
      </c>
      <c r="J52" s="1">
        <f t="shared" si="1"/>
        <v>26.5</v>
      </c>
      <c r="K52" s="16"/>
      <c r="L52" s="17"/>
      <c r="M52" s="18"/>
      <c r="N52" s="19"/>
      <c r="O52" s="18"/>
      <c r="P52" s="18"/>
      <c r="Q52" s="18"/>
      <c r="R52" s="18"/>
      <c r="S52" s="18"/>
    </row>
    <row r="53" spans="2:19" ht="12.75">
      <c r="B53" s="2">
        <f t="shared" si="2"/>
        <v>34</v>
      </c>
      <c r="C53" s="52" t="s">
        <v>167</v>
      </c>
      <c r="D53" s="61" t="s">
        <v>8</v>
      </c>
      <c r="E53" s="24" t="s">
        <v>69</v>
      </c>
      <c r="F53" s="62">
        <v>1130148</v>
      </c>
      <c r="G53" s="51">
        <v>1</v>
      </c>
      <c r="H53" s="46">
        <v>14</v>
      </c>
      <c r="I53" s="1">
        <f t="shared" si="0"/>
        <v>7</v>
      </c>
      <c r="J53" s="1">
        <f t="shared" si="1"/>
        <v>7</v>
      </c>
      <c r="K53" s="16"/>
      <c r="L53" s="17"/>
      <c r="M53" s="18"/>
      <c r="N53" s="19"/>
      <c r="O53" s="18"/>
      <c r="P53" s="18"/>
      <c r="Q53" s="18"/>
      <c r="R53" s="18"/>
      <c r="S53" s="18"/>
    </row>
    <row r="54" spans="2:19" ht="12.75">
      <c r="B54" s="2">
        <f t="shared" si="2"/>
        <v>35</v>
      </c>
      <c r="C54" s="52" t="s">
        <v>238</v>
      </c>
      <c r="D54" s="61" t="s">
        <v>8</v>
      </c>
      <c r="E54" s="24" t="s">
        <v>69</v>
      </c>
      <c r="F54" s="62">
        <v>1130144</v>
      </c>
      <c r="G54" s="51">
        <v>1</v>
      </c>
      <c r="H54" s="46">
        <v>8</v>
      </c>
      <c r="I54" s="1">
        <f t="shared" si="0"/>
        <v>4</v>
      </c>
      <c r="J54" s="1">
        <f t="shared" si="1"/>
        <v>4</v>
      </c>
      <c r="K54" s="16"/>
      <c r="L54" s="17"/>
      <c r="M54" s="18"/>
      <c r="N54" s="19"/>
      <c r="O54" s="18"/>
      <c r="P54" s="18"/>
      <c r="Q54" s="18"/>
      <c r="R54" s="18"/>
      <c r="S54" s="18"/>
    </row>
    <row r="55" spans="2:19" ht="12.75">
      <c r="B55" s="2">
        <f t="shared" si="2"/>
        <v>36</v>
      </c>
      <c r="C55" s="52" t="s">
        <v>239</v>
      </c>
      <c r="D55" s="61" t="s">
        <v>8</v>
      </c>
      <c r="E55" s="24" t="s">
        <v>69</v>
      </c>
      <c r="F55" s="62">
        <v>1136117</v>
      </c>
      <c r="G55" s="51">
        <v>2</v>
      </c>
      <c r="H55" s="46">
        <v>14</v>
      </c>
      <c r="I55" s="1">
        <f t="shared" si="0"/>
        <v>7</v>
      </c>
      <c r="J55" s="1">
        <f t="shared" si="1"/>
        <v>7</v>
      </c>
      <c r="K55" s="16"/>
      <c r="L55" s="17"/>
      <c r="M55" s="18"/>
      <c r="N55" s="19"/>
      <c r="O55" s="18"/>
      <c r="P55" s="18"/>
      <c r="Q55" s="18"/>
      <c r="R55" s="18"/>
      <c r="S55" s="18"/>
    </row>
    <row r="56" spans="2:19" ht="14.25" customHeight="1">
      <c r="B56" s="2">
        <f t="shared" si="2"/>
        <v>37</v>
      </c>
      <c r="C56" s="71" t="s">
        <v>175</v>
      </c>
      <c r="D56" s="61" t="s">
        <v>8</v>
      </c>
      <c r="E56" s="24" t="s">
        <v>69</v>
      </c>
      <c r="F56" s="72">
        <v>11133004</v>
      </c>
      <c r="G56" s="69">
        <v>1</v>
      </c>
      <c r="H56" s="67">
        <v>243.74</v>
      </c>
      <c r="I56" s="68">
        <f t="shared" si="0"/>
        <v>121.87</v>
      </c>
      <c r="J56" s="68">
        <f t="shared" si="1"/>
        <v>121.87</v>
      </c>
      <c r="K56" s="16"/>
      <c r="L56" s="17"/>
      <c r="M56" s="18"/>
      <c r="N56" s="19"/>
      <c r="O56" s="18"/>
      <c r="P56" s="18"/>
      <c r="Q56" s="18"/>
      <c r="R56" s="18"/>
      <c r="S56" s="18"/>
    </row>
    <row r="57" spans="2:19" ht="12.75">
      <c r="B57" s="2">
        <f t="shared" si="2"/>
        <v>38</v>
      </c>
      <c r="C57" s="52" t="s">
        <v>240</v>
      </c>
      <c r="D57" s="61" t="s">
        <v>8</v>
      </c>
      <c r="E57" s="24" t="s">
        <v>69</v>
      </c>
      <c r="F57" s="62">
        <v>1136156</v>
      </c>
      <c r="G57" s="51">
        <v>1</v>
      </c>
      <c r="H57" s="46">
        <v>70</v>
      </c>
      <c r="I57" s="1">
        <f t="shared" si="0"/>
        <v>35</v>
      </c>
      <c r="J57" s="1">
        <f t="shared" si="1"/>
        <v>35</v>
      </c>
      <c r="K57" s="16"/>
      <c r="L57" s="17"/>
      <c r="M57" s="18"/>
      <c r="N57" s="19"/>
      <c r="O57" s="18"/>
      <c r="P57" s="18"/>
      <c r="Q57" s="18"/>
      <c r="R57" s="18"/>
      <c r="S57" s="18"/>
    </row>
    <row r="58" spans="2:19" ht="12.75">
      <c r="B58" s="2">
        <f t="shared" si="2"/>
        <v>39</v>
      </c>
      <c r="C58" s="52" t="s">
        <v>241</v>
      </c>
      <c r="D58" s="61" t="s">
        <v>8</v>
      </c>
      <c r="E58" s="24" t="s">
        <v>69</v>
      </c>
      <c r="F58" s="62">
        <v>1130113</v>
      </c>
      <c r="G58" s="51">
        <v>1</v>
      </c>
      <c r="H58" s="46">
        <v>6</v>
      </c>
      <c r="I58" s="1">
        <f t="shared" si="0"/>
        <v>3</v>
      </c>
      <c r="J58" s="1">
        <f t="shared" si="1"/>
        <v>3</v>
      </c>
      <c r="K58" s="16"/>
      <c r="L58" s="17"/>
      <c r="M58" s="18"/>
      <c r="N58" s="19"/>
      <c r="O58" s="18"/>
      <c r="P58" s="18"/>
      <c r="Q58" s="18"/>
      <c r="R58" s="18"/>
      <c r="S58" s="18"/>
    </row>
    <row r="59" spans="2:19" ht="12.75">
      <c r="B59" s="2">
        <f t="shared" si="2"/>
        <v>40</v>
      </c>
      <c r="C59" s="52" t="s">
        <v>242</v>
      </c>
      <c r="D59" s="61" t="s">
        <v>8</v>
      </c>
      <c r="E59" s="24" t="s">
        <v>69</v>
      </c>
      <c r="F59" s="62">
        <v>1130109</v>
      </c>
      <c r="G59" s="51">
        <v>1</v>
      </c>
      <c r="H59" s="46">
        <v>5</v>
      </c>
      <c r="I59" s="1">
        <f t="shared" si="0"/>
        <v>2.5</v>
      </c>
      <c r="J59" s="1">
        <f t="shared" si="1"/>
        <v>2.5</v>
      </c>
      <c r="K59" s="16"/>
      <c r="L59" s="17"/>
      <c r="M59" s="18"/>
      <c r="N59" s="19"/>
      <c r="O59" s="18"/>
      <c r="P59" s="18"/>
      <c r="Q59" s="18"/>
      <c r="R59" s="18"/>
      <c r="S59" s="18"/>
    </row>
    <row r="60" spans="2:19" ht="12.75">
      <c r="B60" s="2">
        <f t="shared" si="2"/>
        <v>41</v>
      </c>
      <c r="C60" s="52" t="s">
        <v>243</v>
      </c>
      <c r="D60" s="61" t="s">
        <v>8</v>
      </c>
      <c r="E60" s="24" t="s">
        <v>69</v>
      </c>
      <c r="F60" s="62">
        <v>1130138</v>
      </c>
      <c r="G60" s="51">
        <v>1</v>
      </c>
      <c r="H60" s="46">
        <v>50</v>
      </c>
      <c r="I60" s="1">
        <f t="shared" si="0"/>
        <v>25</v>
      </c>
      <c r="J60" s="1">
        <f t="shared" si="1"/>
        <v>25</v>
      </c>
      <c r="K60" s="16"/>
      <c r="L60" s="17"/>
      <c r="M60" s="18"/>
      <c r="N60" s="19"/>
      <c r="O60" s="18"/>
      <c r="P60" s="18"/>
      <c r="Q60" s="18"/>
      <c r="R60" s="18"/>
      <c r="S60" s="18"/>
    </row>
    <row r="61" spans="2:19" ht="12.75">
      <c r="B61" s="2">
        <f t="shared" si="2"/>
        <v>42</v>
      </c>
      <c r="C61" s="52" t="s">
        <v>244</v>
      </c>
      <c r="D61" s="61" t="s">
        <v>8</v>
      </c>
      <c r="E61" s="24" t="s">
        <v>69</v>
      </c>
      <c r="F61" s="62">
        <v>1140001</v>
      </c>
      <c r="G61" s="51">
        <v>1</v>
      </c>
      <c r="H61" s="46">
        <v>1</v>
      </c>
      <c r="I61" s="1">
        <f t="shared" si="0"/>
        <v>0.5</v>
      </c>
      <c r="J61" s="1">
        <f t="shared" si="1"/>
        <v>0.5</v>
      </c>
      <c r="K61" s="16"/>
      <c r="L61" s="17"/>
      <c r="M61" s="18"/>
      <c r="N61" s="19"/>
      <c r="O61" s="18"/>
      <c r="P61" s="18"/>
      <c r="Q61" s="18"/>
      <c r="R61" s="18"/>
      <c r="S61" s="18"/>
    </row>
    <row r="62" spans="2:19" ht="12.75">
      <c r="B62" s="2">
        <f t="shared" si="2"/>
        <v>43</v>
      </c>
      <c r="C62" s="52" t="s">
        <v>244</v>
      </c>
      <c r="D62" s="61" t="s">
        <v>8</v>
      </c>
      <c r="E62" s="24" t="s">
        <v>69</v>
      </c>
      <c r="F62" s="62">
        <v>1140002</v>
      </c>
      <c r="G62" s="51">
        <v>1</v>
      </c>
      <c r="H62" s="46">
        <v>1</v>
      </c>
      <c r="I62" s="1">
        <f t="shared" si="0"/>
        <v>0.5</v>
      </c>
      <c r="J62" s="1">
        <f t="shared" si="1"/>
        <v>0.5</v>
      </c>
      <c r="K62" s="16"/>
      <c r="L62" s="17"/>
      <c r="M62" s="18"/>
      <c r="N62" s="19"/>
      <c r="O62" s="18"/>
      <c r="P62" s="18"/>
      <c r="Q62" s="18"/>
      <c r="R62" s="18"/>
      <c r="S62" s="18"/>
    </row>
    <row r="63" spans="2:19" ht="12.75">
      <c r="B63" s="2">
        <f t="shared" si="2"/>
        <v>44</v>
      </c>
      <c r="C63" s="52" t="s">
        <v>209</v>
      </c>
      <c r="D63" s="61" t="s">
        <v>8</v>
      </c>
      <c r="E63" s="24" t="s">
        <v>69</v>
      </c>
      <c r="F63" s="62" t="s">
        <v>247</v>
      </c>
      <c r="G63" s="51">
        <v>5</v>
      </c>
      <c r="H63" s="46">
        <v>5</v>
      </c>
      <c r="I63" s="1">
        <f t="shared" si="0"/>
        <v>2.5</v>
      </c>
      <c r="J63" s="1">
        <f t="shared" si="1"/>
        <v>2.5</v>
      </c>
      <c r="K63" s="16"/>
      <c r="L63" s="17"/>
      <c r="M63" s="18"/>
      <c r="N63" s="19"/>
      <c r="O63" s="18"/>
      <c r="P63" s="18"/>
      <c r="Q63" s="18"/>
      <c r="R63" s="18"/>
      <c r="S63" s="18"/>
    </row>
    <row r="64" spans="2:19" ht="12.75">
      <c r="B64" s="2">
        <f t="shared" si="2"/>
        <v>45</v>
      </c>
      <c r="C64" s="52" t="s">
        <v>245</v>
      </c>
      <c r="D64" s="61" t="s">
        <v>8</v>
      </c>
      <c r="E64" s="24" t="s">
        <v>69</v>
      </c>
      <c r="F64" s="62">
        <v>1140008</v>
      </c>
      <c r="G64" s="51">
        <v>2</v>
      </c>
      <c r="H64" s="46">
        <v>4</v>
      </c>
      <c r="I64" s="1">
        <f t="shared" si="0"/>
        <v>2</v>
      </c>
      <c r="J64" s="1">
        <f t="shared" si="1"/>
        <v>2</v>
      </c>
      <c r="K64" s="16"/>
      <c r="L64" s="17"/>
      <c r="M64" s="18"/>
      <c r="N64" s="19"/>
      <c r="O64" s="18"/>
      <c r="P64" s="18"/>
      <c r="Q64" s="18"/>
      <c r="R64" s="18"/>
      <c r="S64" s="18"/>
    </row>
    <row r="65" spans="2:10" ht="12.75">
      <c r="B65" s="20"/>
      <c r="C65" s="21" t="s">
        <v>205</v>
      </c>
      <c r="D65" s="22" t="s">
        <v>6</v>
      </c>
      <c r="E65" s="22" t="s">
        <v>6</v>
      </c>
      <c r="F65" s="22" t="s">
        <v>6</v>
      </c>
      <c r="G65" s="40">
        <f>SUM(G21:G64)</f>
        <v>52</v>
      </c>
      <c r="H65" s="40">
        <f>SUM(H21:H64)</f>
        <v>6667.74</v>
      </c>
      <c r="I65" s="40">
        <f>SUM(I21:I64)</f>
        <v>3333.87</v>
      </c>
      <c r="J65" s="40">
        <f>SUM(J21:J64)</f>
        <v>3333.87</v>
      </c>
    </row>
    <row r="66" spans="2:14" ht="12.75">
      <c r="B66" s="20"/>
      <c r="C66" s="21" t="s">
        <v>19</v>
      </c>
      <c r="D66" s="22" t="s">
        <v>6</v>
      </c>
      <c r="E66" s="22" t="s">
        <v>6</v>
      </c>
      <c r="F66" s="22" t="s">
        <v>6</v>
      </c>
      <c r="G66" s="40">
        <f>G65+G19</f>
        <v>53</v>
      </c>
      <c r="H66" s="40">
        <f>H65+H19</f>
        <v>8547.74</v>
      </c>
      <c r="I66" s="40">
        <f>I65+I19</f>
        <v>5213.87</v>
      </c>
      <c r="J66" s="40">
        <f>J65+J19</f>
        <v>3333.87</v>
      </c>
      <c r="N66" s="3">
        <f>G66</f>
        <v>53</v>
      </c>
    </row>
    <row r="67" spans="9:10" ht="12.75" customHeight="1">
      <c r="I67" s="23"/>
      <c r="J67" s="23"/>
    </row>
    <row r="69" spans="3:8" ht="12.75">
      <c r="C69" s="97" t="s">
        <v>25</v>
      </c>
      <c r="D69" s="97"/>
      <c r="E69" s="97"/>
      <c r="F69" s="97"/>
      <c r="H69" s="3" t="s">
        <v>26</v>
      </c>
    </row>
  </sheetData>
  <sheetProtection/>
  <mergeCells count="12">
    <mergeCell ref="C69:F69"/>
    <mergeCell ref="B16:J16"/>
    <mergeCell ref="B17:J17"/>
    <mergeCell ref="B20:J20"/>
    <mergeCell ref="B9:J9"/>
    <mergeCell ref="B10:J10"/>
    <mergeCell ref="B11:J11"/>
    <mergeCell ref="B13:B14"/>
    <mergeCell ref="C13:C14"/>
    <mergeCell ref="D13:D14"/>
    <mergeCell ref="E13:E14"/>
    <mergeCell ref="G13:J13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67"/>
  <sheetViews>
    <sheetView showGridLines="0" view="pageBreakPreview" zoomScale="115" zoomScaleSheetLayoutView="115" zoomScalePageLayoutView="0" workbookViewId="0" topLeftCell="A1">
      <selection activeCell="B11" sqref="B11:J11"/>
    </sheetView>
  </sheetViews>
  <sheetFormatPr defaultColWidth="9.125" defaultRowHeight="12.75" customHeight="1"/>
  <cols>
    <col min="1" max="1" width="9.125" style="3" customWidth="1"/>
    <col min="2" max="2" width="5.625" style="3" customWidth="1"/>
    <col min="3" max="3" width="41.375" style="3" customWidth="1"/>
    <col min="4" max="4" width="8.00390625" style="3" customWidth="1"/>
    <col min="5" max="5" width="15.00390625" style="3" customWidth="1"/>
    <col min="6" max="6" width="15.50390625" style="3" customWidth="1"/>
    <col min="7" max="7" width="9.50390625" style="3" customWidth="1"/>
    <col min="8" max="8" width="11.00390625" style="3" customWidth="1"/>
    <col min="9" max="9" width="10.50390625" style="3" customWidth="1"/>
    <col min="10" max="10" width="12.375" style="3" customWidth="1"/>
    <col min="11" max="19" width="9.125" style="3" hidden="1" customWidth="1"/>
    <col min="20" max="16384" width="9.125" style="3" customWidth="1"/>
  </cols>
  <sheetData>
    <row r="3" ht="12.75">
      <c r="H3" s="3" t="s">
        <v>290</v>
      </c>
    </row>
    <row r="4" ht="12.75">
      <c r="H4" s="3" t="s">
        <v>23</v>
      </c>
    </row>
    <row r="5" spans="8:9" ht="12.75">
      <c r="H5" s="94" t="s">
        <v>286</v>
      </c>
      <c r="I5" s="93"/>
    </row>
    <row r="9" spans="2:10" ht="20.25">
      <c r="B9" s="104" t="s">
        <v>9</v>
      </c>
      <c r="C9" s="104"/>
      <c r="D9" s="104"/>
      <c r="E9" s="104"/>
      <c r="F9" s="104"/>
      <c r="G9" s="104"/>
      <c r="H9" s="104"/>
      <c r="I9" s="104"/>
      <c r="J9" s="104"/>
    </row>
    <row r="10" spans="2:10" ht="15">
      <c r="B10" s="105" t="s">
        <v>10</v>
      </c>
      <c r="C10" s="105"/>
      <c r="D10" s="105"/>
      <c r="E10" s="105"/>
      <c r="F10" s="105"/>
      <c r="G10" s="105"/>
      <c r="H10" s="105"/>
      <c r="I10" s="105"/>
      <c r="J10" s="105"/>
    </row>
    <row r="11" spans="2:10" ht="15">
      <c r="B11" s="105" t="s">
        <v>293</v>
      </c>
      <c r="C11" s="105"/>
      <c r="D11" s="105"/>
      <c r="E11" s="105"/>
      <c r="F11" s="105"/>
      <c r="G11" s="105"/>
      <c r="H11" s="105"/>
      <c r="I11" s="105"/>
      <c r="J11" s="105"/>
    </row>
    <row r="12" ht="13.5" thickBot="1">
      <c r="B12" s="4"/>
    </row>
    <row r="13" spans="2:10" ht="12.75">
      <c r="B13" s="106" t="s">
        <v>0</v>
      </c>
      <c r="C13" s="108" t="s">
        <v>3</v>
      </c>
      <c r="D13" s="108" t="s">
        <v>7</v>
      </c>
      <c r="E13" s="110" t="s">
        <v>4</v>
      </c>
      <c r="F13" s="5" t="s">
        <v>1</v>
      </c>
      <c r="G13" s="112" t="s">
        <v>11</v>
      </c>
      <c r="H13" s="113"/>
      <c r="I13" s="113"/>
      <c r="J13" s="114"/>
    </row>
    <row r="14" spans="2:10" ht="61.5" thickBot="1">
      <c r="B14" s="107"/>
      <c r="C14" s="109"/>
      <c r="D14" s="109"/>
      <c r="E14" s="111"/>
      <c r="F14" s="6" t="s">
        <v>5</v>
      </c>
      <c r="G14" s="7" t="s">
        <v>2</v>
      </c>
      <c r="H14" s="8" t="s">
        <v>12</v>
      </c>
      <c r="I14" s="9" t="s">
        <v>13</v>
      </c>
      <c r="J14" s="10" t="s">
        <v>14</v>
      </c>
    </row>
    <row r="15" spans="2:10" ht="13.5" thickBot="1">
      <c r="B15" s="11">
        <v>1</v>
      </c>
      <c r="C15" s="12">
        <v>2</v>
      </c>
      <c r="D15" s="12">
        <v>3</v>
      </c>
      <c r="E15" s="12">
        <v>4</v>
      </c>
      <c r="F15" s="13">
        <v>5</v>
      </c>
      <c r="G15" s="14">
        <v>6</v>
      </c>
      <c r="H15" s="12">
        <v>7</v>
      </c>
      <c r="I15" s="13">
        <v>8</v>
      </c>
      <c r="J15" s="15">
        <v>9</v>
      </c>
    </row>
    <row r="16" spans="2:10" ht="21.75" customHeight="1">
      <c r="B16" s="115" t="s">
        <v>248</v>
      </c>
      <c r="C16" s="116"/>
      <c r="D16" s="116"/>
      <c r="E16" s="116"/>
      <c r="F16" s="116"/>
      <c r="G16" s="116"/>
      <c r="H16" s="116"/>
      <c r="I16" s="116"/>
      <c r="J16" s="117"/>
    </row>
    <row r="17" spans="2:10" ht="15">
      <c r="B17" s="119" t="s">
        <v>15</v>
      </c>
      <c r="C17" s="120"/>
      <c r="D17" s="120"/>
      <c r="E17" s="120"/>
      <c r="F17" s="120"/>
      <c r="G17" s="120"/>
      <c r="H17" s="120"/>
      <c r="I17" s="120"/>
      <c r="J17" s="121"/>
    </row>
    <row r="18" spans="2:19" ht="16.5" customHeight="1">
      <c r="B18" s="24">
        <v>1</v>
      </c>
      <c r="C18" s="55" t="s">
        <v>249</v>
      </c>
      <c r="D18" s="32" t="s">
        <v>8</v>
      </c>
      <c r="E18" s="33" t="s">
        <v>69</v>
      </c>
      <c r="F18" s="35">
        <v>10480001</v>
      </c>
      <c r="G18" s="28">
        <v>1</v>
      </c>
      <c r="H18" s="49">
        <v>146</v>
      </c>
      <c r="I18" s="49">
        <v>146</v>
      </c>
      <c r="J18" s="49">
        <f>H18-I18</f>
        <v>0</v>
      </c>
      <c r="K18" s="16">
        <v>1</v>
      </c>
      <c r="L18" s="17" t="e">
        <f>#REF!</f>
        <v>#REF!</v>
      </c>
      <c r="M18" s="18" t="e">
        <f>#REF!</f>
        <v>#REF!</v>
      </c>
      <c r="N18" s="19">
        <f>G18</f>
        <v>1</v>
      </c>
      <c r="O18" s="18">
        <f>H18</f>
        <v>146</v>
      </c>
      <c r="P18" s="18">
        <f>I18</f>
        <v>146</v>
      </c>
      <c r="Q18" s="18">
        <f>J18</f>
        <v>0</v>
      </c>
      <c r="R18" s="18">
        <v>1</v>
      </c>
      <c r="S18" s="18">
        <v>6600</v>
      </c>
    </row>
    <row r="19" spans="2:10" ht="12.75">
      <c r="B19" s="20"/>
      <c r="C19" s="21" t="s">
        <v>70</v>
      </c>
      <c r="D19" s="22" t="s">
        <v>6</v>
      </c>
      <c r="E19" s="22" t="s">
        <v>6</v>
      </c>
      <c r="F19" s="22" t="s">
        <v>6</v>
      </c>
      <c r="G19" s="39">
        <f>SUM(Пастілки!N17:N18)</f>
        <v>1</v>
      </c>
      <c r="H19" s="40">
        <f>SUM(Пастілки!O17:O18)</f>
        <v>146</v>
      </c>
      <c r="I19" s="40">
        <f>SUM(Пастілки!P17:P18)</f>
        <v>146</v>
      </c>
      <c r="J19" s="40">
        <f>SUM(Пастілки!Q17:Q18)</f>
        <v>0</v>
      </c>
    </row>
    <row r="20" spans="2:10" ht="15">
      <c r="B20" s="118" t="s">
        <v>18</v>
      </c>
      <c r="C20" s="118"/>
      <c r="D20" s="118"/>
      <c r="E20" s="118"/>
      <c r="F20" s="118"/>
      <c r="G20" s="118"/>
      <c r="H20" s="118"/>
      <c r="I20" s="118"/>
      <c r="J20" s="118"/>
    </row>
    <row r="21" spans="2:19" ht="12.75">
      <c r="B21" s="2">
        <v>2</v>
      </c>
      <c r="C21" s="52" t="s">
        <v>82</v>
      </c>
      <c r="D21" s="61" t="s">
        <v>8</v>
      </c>
      <c r="E21" s="24" t="s">
        <v>69</v>
      </c>
      <c r="F21" s="62" t="s">
        <v>254</v>
      </c>
      <c r="G21" s="51">
        <v>2</v>
      </c>
      <c r="H21" s="46">
        <v>8</v>
      </c>
      <c r="I21" s="1">
        <f>H21*50%</f>
        <v>4</v>
      </c>
      <c r="J21" s="1">
        <f>H21-I21</f>
        <v>4</v>
      </c>
      <c r="K21" s="16">
        <v>1</v>
      </c>
      <c r="L21" s="17" t="e">
        <f>#REF!</f>
        <v>#REF!</v>
      </c>
      <c r="M21" s="18" t="e">
        <f>#REF!</f>
        <v>#REF!</v>
      </c>
      <c r="N21" s="19">
        <f>G21</f>
        <v>2</v>
      </c>
      <c r="O21" s="18">
        <f>H21</f>
        <v>8</v>
      </c>
      <c r="P21" s="18">
        <f>I21</f>
        <v>4</v>
      </c>
      <c r="Q21" s="18">
        <f>J21</f>
        <v>4</v>
      </c>
      <c r="R21" s="18">
        <v>1</v>
      </c>
      <c r="S21" s="18">
        <v>1137</v>
      </c>
    </row>
    <row r="22" spans="2:19" ht="12.75">
      <c r="B22" s="2">
        <f>B21+1</f>
        <v>3</v>
      </c>
      <c r="C22" s="52" t="s">
        <v>250</v>
      </c>
      <c r="D22" s="61" t="s">
        <v>8</v>
      </c>
      <c r="E22" s="24" t="s">
        <v>69</v>
      </c>
      <c r="F22" s="62" t="s">
        <v>255</v>
      </c>
      <c r="G22" s="51">
        <v>2</v>
      </c>
      <c r="H22" s="46">
        <v>30</v>
      </c>
      <c r="I22" s="1">
        <f aca="true" t="shared" si="0" ref="I22:I53">H22*50%</f>
        <v>15</v>
      </c>
      <c r="J22" s="1">
        <f aca="true" t="shared" si="1" ref="J22:J53">H22-I22</f>
        <v>15</v>
      </c>
      <c r="K22" s="16"/>
      <c r="L22" s="17"/>
      <c r="M22" s="18"/>
      <c r="N22" s="19"/>
      <c r="O22" s="18"/>
      <c r="P22" s="18"/>
      <c r="Q22" s="18"/>
      <c r="R22" s="18"/>
      <c r="S22" s="18"/>
    </row>
    <row r="23" spans="2:19" ht="12.75">
      <c r="B23" s="2">
        <f aca="true" t="shared" si="2" ref="B23:B53">B22+1</f>
        <v>4</v>
      </c>
      <c r="C23" s="52" t="s">
        <v>251</v>
      </c>
      <c r="D23" s="61" t="s">
        <v>8</v>
      </c>
      <c r="E23" s="24" t="s">
        <v>69</v>
      </c>
      <c r="F23" s="62" t="s">
        <v>256</v>
      </c>
      <c r="G23" s="51">
        <v>2</v>
      </c>
      <c r="H23" s="46">
        <v>90</v>
      </c>
      <c r="I23" s="1">
        <f t="shared" si="0"/>
        <v>45</v>
      </c>
      <c r="J23" s="1">
        <f t="shared" si="1"/>
        <v>45</v>
      </c>
      <c r="K23" s="16"/>
      <c r="L23" s="17"/>
      <c r="M23" s="18"/>
      <c r="N23" s="19"/>
      <c r="O23" s="18"/>
      <c r="P23" s="18"/>
      <c r="Q23" s="18"/>
      <c r="R23" s="18"/>
      <c r="S23" s="18"/>
    </row>
    <row r="24" spans="2:19" ht="12.75">
      <c r="B24" s="2">
        <f t="shared" si="2"/>
        <v>5</v>
      </c>
      <c r="C24" s="52" t="s">
        <v>92</v>
      </c>
      <c r="D24" s="61" t="s">
        <v>8</v>
      </c>
      <c r="E24" s="24" t="s">
        <v>69</v>
      </c>
      <c r="F24" s="62">
        <v>1130009</v>
      </c>
      <c r="G24" s="51">
        <v>1</v>
      </c>
      <c r="H24" s="46">
        <v>35</v>
      </c>
      <c r="I24" s="1">
        <f t="shared" si="0"/>
        <v>17.5</v>
      </c>
      <c r="J24" s="1">
        <f t="shared" si="1"/>
        <v>17.5</v>
      </c>
      <c r="K24" s="16"/>
      <c r="L24" s="17"/>
      <c r="M24" s="18"/>
      <c r="N24" s="19"/>
      <c r="O24" s="18"/>
      <c r="P24" s="18"/>
      <c r="Q24" s="18"/>
      <c r="R24" s="18"/>
      <c r="S24" s="18"/>
    </row>
    <row r="25" spans="2:19" ht="12.75">
      <c r="B25" s="2">
        <f t="shared" si="2"/>
        <v>6</v>
      </c>
      <c r="C25" s="52" t="s">
        <v>252</v>
      </c>
      <c r="D25" s="61" t="s">
        <v>8</v>
      </c>
      <c r="E25" s="24" t="s">
        <v>69</v>
      </c>
      <c r="F25" s="62">
        <v>1130013</v>
      </c>
      <c r="G25" s="51">
        <v>1</v>
      </c>
      <c r="H25" s="46">
        <v>32</v>
      </c>
      <c r="I25" s="1">
        <f t="shared" si="0"/>
        <v>16</v>
      </c>
      <c r="J25" s="1">
        <f t="shared" si="1"/>
        <v>16</v>
      </c>
      <c r="K25" s="16"/>
      <c r="L25" s="17"/>
      <c r="M25" s="18"/>
      <c r="N25" s="19"/>
      <c r="O25" s="18"/>
      <c r="P25" s="18"/>
      <c r="Q25" s="18"/>
      <c r="R25" s="18"/>
      <c r="S25" s="18"/>
    </row>
    <row r="26" spans="2:19" ht="12.75">
      <c r="B26" s="2">
        <f t="shared" si="2"/>
        <v>7</v>
      </c>
      <c r="C26" s="52" t="s">
        <v>253</v>
      </c>
      <c r="D26" s="61" t="s">
        <v>8</v>
      </c>
      <c r="E26" s="24" t="s">
        <v>69</v>
      </c>
      <c r="F26" s="62">
        <v>1130014</v>
      </c>
      <c r="G26" s="51">
        <v>1</v>
      </c>
      <c r="H26" s="46">
        <v>19</v>
      </c>
      <c r="I26" s="1">
        <f t="shared" si="0"/>
        <v>9.5</v>
      </c>
      <c r="J26" s="1">
        <f t="shared" si="1"/>
        <v>9.5</v>
      </c>
      <c r="K26" s="16"/>
      <c r="L26" s="17"/>
      <c r="M26" s="18"/>
      <c r="N26" s="19"/>
      <c r="O26" s="18"/>
      <c r="P26" s="18"/>
      <c r="Q26" s="18"/>
      <c r="R26" s="18"/>
      <c r="S26" s="18"/>
    </row>
    <row r="27" spans="2:19" ht="12.75">
      <c r="B27" s="2">
        <f t="shared" si="2"/>
        <v>8</v>
      </c>
      <c r="C27" s="52" t="s">
        <v>257</v>
      </c>
      <c r="D27" s="61" t="s">
        <v>8</v>
      </c>
      <c r="E27" s="24" t="s">
        <v>69</v>
      </c>
      <c r="F27" s="62">
        <v>1130017</v>
      </c>
      <c r="G27" s="51">
        <v>1</v>
      </c>
      <c r="H27" s="46">
        <v>9</v>
      </c>
      <c r="I27" s="1">
        <f t="shared" si="0"/>
        <v>4.5</v>
      </c>
      <c r="J27" s="1">
        <f t="shared" si="1"/>
        <v>4.5</v>
      </c>
      <c r="K27" s="16"/>
      <c r="L27" s="17"/>
      <c r="M27" s="18"/>
      <c r="N27" s="19"/>
      <c r="O27" s="18"/>
      <c r="P27" s="18"/>
      <c r="Q27" s="18"/>
      <c r="R27" s="18"/>
      <c r="S27" s="18"/>
    </row>
    <row r="28" spans="2:19" ht="12.75">
      <c r="B28" s="2">
        <f t="shared" si="2"/>
        <v>9</v>
      </c>
      <c r="C28" s="52" t="s">
        <v>258</v>
      </c>
      <c r="D28" s="61" t="s">
        <v>8</v>
      </c>
      <c r="E28" s="24" t="s">
        <v>69</v>
      </c>
      <c r="F28" s="62">
        <v>1130033</v>
      </c>
      <c r="G28" s="51">
        <v>1</v>
      </c>
      <c r="H28" s="46">
        <v>29</v>
      </c>
      <c r="I28" s="1">
        <f t="shared" si="0"/>
        <v>14.5</v>
      </c>
      <c r="J28" s="1">
        <f t="shared" si="1"/>
        <v>14.5</v>
      </c>
      <c r="K28" s="16"/>
      <c r="L28" s="17"/>
      <c r="M28" s="18"/>
      <c r="N28" s="19"/>
      <c r="O28" s="18"/>
      <c r="P28" s="18"/>
      <c r="Q28" s="18"/>
      <c r="R28" s="18"/>
      <c r="S28" s="18"/>
    </row>
    <row r="29" spans="2:19" ht="12.75">
      <c r="B29" s="2">
        <f t="shared" si="2"/>
        <v>10</v>
      </c>
      <c r="C29" s="52" t="s">
        <v>259</v>
      </c>
      <c r="D29" s="61" t="s">
        <v>8</v>
      </c>
      <c r="E29" s="24" t="s">
        <v>69</v>
      </c>
      <c r="F29" s="62">
        <v>1130032</v>
      </c>
      <c r="G29" s="51">
        <v>3</v>
      </c>
      <c r="H29" s="46">
        <v>387</v>
      </c>
      <c r="I29" s="1">
        <f t="shared" si="0"/>
        <v>193.5</v>
      </c>
      <c r="J29" s="1">
        <f t="shared" si="1"/>
        <v>193.5</v>
      </c>
      <c r="K29" s="16"/>
      <c r="L29" s="17"/>
      <c r="M29" s="18"/>
      <c r="N29" s="19"/>
      <c r="O29" s="18"/>
      <c r="P29" s="18"/>
      <c r="Q29" s="18"/>
      <c r="R29" s="18"/>
      <c r="S29" s="18"/>
    </row>
    <row r="30" spans="2:19" ht="12.75">
      <c r="B30" s="2">
        <f t="shared" si="2"/>
        <v>11</v>
      </c>
      <c r="C30" s="52" t="s">
        <v>260</v>
      </c>
      <c r="D30" s="61" t="s">
        <v>8</v>
      </c>
      <c r="E30" s="24" t="s">
        <v>69</v>
      </c>
      <c r="F30" s="62">
        <v>1130020</v>
      </c>
      <c r="G30" s="51">
        <v>1</v>
      </c>
      <c r="H30" s="46">
        <v>150</v>
      </c>
      <c r="I30" s="1">
        <f t="shared" si="0"/>
        <v>75</v>
      </c>
      <c r="J30" s="1">
        <f t="shared" si="1"/>
        <v>75</v>
      </c>
      <c r="K30" s="16"/>
      <c r="L30" s="17"/>
      <c r="M30" s="18"/>
      <c r="N30" s="19"/>
      <c r="O30" s="18"/>
      <c r="P30" s="18"/>
      <c r="Q30" s="18"/>
      <c r="R30" s="18"/>
      <c r="S30" s="18"/>
    </row>
    <row r="31" spans="2:19" ht="12.75">
      <c r="B31" s="2">
        <f t="shared" si="2"/>
        <v>12</v>
      </c>
      <c r="C31" s="52" t="s">
        <v>261</v>
      </c>
      <c r="D31" s="61" t="s">
        <v>8</v>
      </c>
      <c r="E31" s="24" t="s">
        <v>69</v>
      </c>
      <c r="F31" s="62">
        <v>1130031</v>
      </c>
      <c r="G31" s="51">
        <v>2</v>
      </c>
      <c r="H31" s="46">
        <v>234</v>
      </c>
      <c r="I31" s="1">
        <f t="shared" si="0"/>
        <v>117</v>
      </c>
      <c r="J31" s="1">
        <f t="shared" si="1"/>
        <v>117</v>
      </c>
      <c r="K31" s="16"/>
      <c r="L31" s="17"/>
      <c r="M31" s="18"/>
      <c r="N31" s="19"/>
      <c r="O31" s="18"/>
      <c r="P31" s="18"/>
      <c r="Q31" s="18"/>
      <c r="R31" s="18"/>
      <c r="S31" s="18"/>
    </row>
    <row r="32" spans="2:19" ht="12.75">
      <c r="B32" s="2">
        <f t="shared" si="2"/>
        <v>13</v>
      </c>
      <c r="C32" s="52" t="s">
        <v>262</v>
      </c>
      <c r="D32" s="61" t="s">
        <v>8</v>
      </c>
      <c r="E32" s="24" t="s">
        <v>69</v>
      </c>
      <c r="F32" s="62">
        <v>1130021</v>
      </c>
      <c r="G32" s="51">
        <v>1</v>
      </c>
      <c r="H32" s="46">
        <v>450</v>
      </c>
      <c r="I32" s="1">
        <f t="shared" si="0"/>
        <v>225</v>
      </c>
      <c r="J32" s="1">
        <f t="shared" si="1"/>
        <v>225</v>
      </c>
      <c r="K32" s="16"/>
      <c r="L32" s="17"/>
      <c r="M32" s="18"/>
      <c r="N32" s="19"/>
      <c r="O32" s="18"/>
      <c r="P32" s="18"/>
      <c r="Q32" s="18"/>
      <c r="R32" s="18"/>
      <c r="S32" s="18"/>
    </row>
    <row r="33" spans="2:19" ht="12.75">
      <c r="B33" s="2">
        <f t="shared" si="2"/>
        <v>14</v>
      </c>
      <c r="C33" s="52" t="s">
        <v>107</v>
      </c>
      <c r="D33" s="61" t="s">
        <v>8</v>
      </c>
      <c r="E33" s="24" t="s">
        <v>69</v>
      </c>
      <c r="F33" s="62">
        <v>1130030</v>
      </c>
      <c r="G33" s="51">
        <v>1</v>
      </c>
      <c r="H33" s="46">
        <v>150</v>
      </c>
      <c r="I33" s="1">
        <f t="shared" si="0"/>
        <v>75</v>
      </c>
      <c r="J33" s="1">
        <f t="shared" si="1"/>
        <v>75</v>
      </c>
      <c r="K33" s="16"/>
      <c r="L33" s="17"/>
      <c r="M33" s="18"/>
      <c r="N33" s="19"/>
      <c r="O33" s="18"/>
      <c r="P33" s="18"/>
      <c r="Q33" s="18"/>
      <c r="R33" s="18"/>
      <c r="S33" s="18"/>
    </row>
    <row r="34" spans="2:19" ht="12.75">
      <c r="B34" s="2">
        <f t="shared" si="2"/>
        <v>15</v>
      </c>
      <c r="C34" s="52" t="s">
        <v>171</v>
      </c>
      <c r="D34" s="61" t="s">
        <v>8</v>
      </c>
      <c r="E34" s="24" t="s">
        <v>69</v>
      </c>
      <c r="F34" s="62">
        <v>1130023</v>
      </c>
      <c r="G34" s="51">
        <v>1</v>
      </c>
      <c r="H34" s="46">
        <v>8</v>
      </c>
      <c r="I34" s="1">
        <f t="shared" si="0"/>
        <v>4</v>
      </c>
      <c r="J34" s="1">
        <f t="shared" si="1"/>
        <v>4</v>
      </c>
      <c r="K34" s="16"/>
      <c r="L34" s="17"/>
      <c r="M34" s="18"/>
      <c r="N34" s="19"/>
      <c r="O34" s="18"/>
      <c r="P34" s="18"/>
      <c r="Q34" s="18"/>
      <c r="R34" s="18"/>
      <c r="S34" s="18"/>
    </row>
    <row r="35" spans="2:19" ht="12.75">
      <c r="B35" s="2">
        <f t="shared" si="2"/>
        <v>16</v>
      </c>
      <c r="C35" s="52" t="s">
        <v>113</v>
      </c>
      <c r="D35" s="61" t="s">
        <v>8</v>
      </c>
      <c r="E35" s="24" t="s">
        <v>69</v>
      </c>
      <c r="F35" s="62">
        <v>1130025</v>
      </c>
      <c r="G35" s="51">
        <v>2</v>
      </c>
      <c r="H35" s="46">
        <v>106</v>
      </c>
      <c r="I35" s="1">
        <f t="shared" si="0"/>
        <v>53</v>
      </c>
      <c r="J35" s="1">
        <f t="shared" si="1"/>
        <v>53</v>
      </c>
      <c r="K35" s="16"/>
      <c r="L35" s="17"/>
      <c r="M35" s="18"/>
      <c r="N35" s="19"/>
      <c r="O35" s="18"/>
      <c r="P35" s="18"/>
      <c r="Q35" s="18"/>
      <c r="R35" s="18"/>
      <c r="S35" s="18"/>
    </row>
    <row r="36" spans="2:19" ht="12.75">
      <c r="B36" s="2">
        <f t="shared" si="2"/>
        <v>17</v>
      </c>
      <c r="C36" s="52" t="s">
        <v>263</v>
      </c>
      <c r="D36" s="61" t="s">
        <v>8</v>
      </c>
      <c r="E36" s="24" t="s">
        <v>69</v>
      </c>
      <c r="F36" s="62">
        <v>1130026</v>
      </c>
      <c r="G36" s="51">
        <v>1</v>
      </c>
      <c r="H36" s="46">
        <v>300</v>
      </c>
      <c r="I36" s="1">
        <f t="shared" si="0"/>
        <v>150</v>
      </c>
      <c r="J36" s="1">
        <f t="shared" si="1"/>
        <v>150</v>
      </c>
      <c r="K36" s="16"/>
      <c r="L36" s="17"/>
      <c r="M36" s="18"/>
      <c r="N36" s="19"/>
      <c r="O36" s="18"/>
      <c r="P36" s="18"/>
      <c r="Q36" s="18"/>
      <c r="R36" s="18"/>
      <c r="S36" s="18"/>
    </row>
    <row r="37" spans="2:19" ht="12.75">
      <c r="B37" s="2">
        <f t="shared" si="2"/>
        <v>18</v>
      </c>
      <c r="C37" s="52" t="s">
        <v>264</v>
      </c>
      <c r="D37" s="61" t="s">
        <v>8</v>
      </c>
      <c r="E37" s="24" t="s">
        <v>69</v>
      </c>
      <c r="F37" s="62">
        <v>1130027</v>
      </c>
      <c r="G37" s="51">
        <v>1</v>
      </c>
      <c r="H37" s="46">
        <v>272</v>
      </c>
      <c r="I37" s="1">
        <f t="shared" si="0"/>
        <v>136</v>
      </c>
      <c r="J37" s="1">
        <f t="shared" si="1"/>
        <v>136</v>
      </c>
      <c r="K37" s="16"/>
      <c r="L37" s="17"/>
      <c r="M37" s="18"/>
      <c r="N37" s="19"/>
      <c r="O37" s="18"/>
      <c r="P37" s="18"/>
      <c r="Q37" s="18"/>
      <c r="R37" s="18"/>
      <c r="S37" s="18"/>
    </row>
    <row r="38" spans="2:19" ht="12.75">
      <c r="B38" s="2">
        <f t="shared" si="2"/>
        <v>19</v>
      </c>
      <c r="C38" s="52" t="s">
        <v>265</v>
      </c>
      <c r="D38" s="61" t="s">
        <v>8</v>
      </c>
      <c r="E38" s="24" t="s">
        <v>69</v>
      </c>
      <c r="F38" s="62">
        <v>1130028</v>
      </c>
      <c r="G38" s="51">
        <v>1</v>
      </c>
      <c r="H38" s="46">
        <v>4</v>
      </c>
      <c r="I38" s="1">
        <f t="shared" si="0"/>
        <v>2</v>
      </c>
      <c r="J38" s="1">
        <f t="shared" si="1"/>
        <v>2</v>
      </c>
      <c r="K38" s="16"/>
      <c r="L38" s="17"/>
      <c r="M38" s="18"/>
      <c r="N38" s="19"/>
      <c r="O38" s="18"/>
      <c r="P38" s="18"/>
      <c r="Q38" s="18"/>
      <c r="R38" s="18"/>
      <c r="S38" s="18"/>
    </row>
    <row r="39" spans="2:19" ht="12.75">
      <c r="B39" s="2">
        <f t="shared" si="2"/>
        <v>20</v>
      </c>
      <c r="C39" s="52" t="s">
        <v>266</v>
      </c>
      <c r="D39" s="61" t="s">
        <v>8</v>
      </c>
      <c r="E39" s="24" t="s">
        <v>69</v>
      </c>
      <c r="F39" s="62">
        <v>1130029</v>
      </c>
      <c r="G39" s="51">
        <v>1</v>
      </c>
      <c r="H39" s="46">
        <v>6</v>
      </c>
      <c r="I39" s="1">
        <f t="shared" si="0"/>
        <v>3</v>
      </c>
      <c r="J39" s="1">
        <f t="shared" si="1"/>
        <v>3</v>
      </c>
      <c r="K39" s="16"/>
      <c r="L39" s="17"/>
      <c r="M39" s="18"/>
      <c r="N39" s="19"/>
      <c r="O39" s="18"/>
      <c r="P39" s="18"/>
      <c r="Q39" s="18"/>
      <c r="R39" s="18"/>
      <c r="S39" s="18"/>
    </row>
    <row r="40" spans="2:19" ht="12.75">
      <c r="B40" s="2">
        <f t="shared" si="2"/>
        <v>21</v>
      </c>
      <c r="C40" s="52" t="s">
        <v>267</v>
      </c>
      <c r="D40" s="61" t="s">
        <v>8</v>
      </c>
      <c r="E40" s="24" t="s">
        <v>69</v>
      </c>
      <c r="F40" s="62">
        <v>1130018</v>
      </c>
      <c r="G40" s="51">
        <v>1</v>
      </c>
      <c r="H40" s="46">
        <v>25</v>
      </c>
      <c r="I40" s="1">
        <f t="shared" si="0"/>
        <v>12.5</v>
      </c>
      <c r="J40" s="1">
        <f t="shared" si="1"/>
        <v>12.5</v>
      </c>
      <c r="K40" s="16"/>
      <c r="L40" s="17"/>
      <c r="M40" s="18"/>
      <c r="N40" s="19"/>
      <c r="O40" s="18"/>
      <c r="P40" s="18"/>
      <c r="Q40" s="18"/>
      <c r="R40" s="18"/>
      <c r="S40" s="18"/>
    </row>
    <row r="41" spans="2:19" ht="12.75">
      <c r="B41" s="2">
        <f t="shared" si="2"/>
        <v>22</v>
      </c>
      <c r="C41" s="52" t="s">
        <v>137</v>
      </c>
      <c r="D41" s="61" t="s">
        <v>8</v>
      </c>
      <c r="E41" s="24" t="s">
        <v>69</v>
      </c>
      <c r="F41" s="62">
        <v>1130006</v>
      </c>
      <c r="G41" s="51">
        <v>1</v>
      </c>
      <c r="H41" s="46">
        <v>20</v>
      </c>
      <c r="I41" s="1">
        <f t="shared" si="0"/>
        <v>10</v>
      </c>
      <c r="J41" s="1">
        <f t="shared" si="1"/>
        <v>10</v>
      </c>
      <c r="K41" s="16"/>
      <c r="L41" s="17"/>
      <c r="M41" s="18"/>
      <c r="N41" s="19"/>
      <c r="O41" s="18"/>
      <c r="P41" s="18"/>
      <c r="Q41" s="18"/>
      <c r="R41" s="18"/>
      <c r="S41" s="18"/>
    </row>
    <row r="42" spans="2:19" ht="12.75">
      <c r="B42" s="2">
        <f t="shared" si="2"/>
        <v>23</v>
      </c>
      <c r="C42" s="52" t="s">
        <v>268</v>
      </c>
      <c r="D42" s="61" t="s">
        <v>8</v>
      </c>
      <c r="E42" s="24" t="s">
        <v>69</v>
      </c>
      <c r="F42" s="62">
        <v>1130015</v>
      </c>
      <c r="G42" s="51">
        <v>1</v>
      </c>
      <c r="H42" s="46">
        <v>13</v>
      </c>
      <c r="I42" s="1">
        <f t="shared" si="0"/>
        <v>6.5</v>
      </c>
      <c r="J42" s="1">
        <f t="shared" si="1"/>
        <v>6.5</v>
      </c>
      <c r="K42" s="16"/>
      <c r="L42" s="17"/>
      <c r="M42" s="18"/>
      <c r="N42" s="19"/>
      <c r="O42" s="18"/>
      <c r="P42" s="18"/>
      <c r="Q42" s="18"/>
      <c r="R42" s="18"/>
      <c r="S42" s="18"/>
    </row>
    <row r="43" spans="2:19" ht="12.75">
      <c r="B43" s="2">
        <f t="shared" si="2"/>
        <v>24</v>
      </c>
      <c r="C43" s="52" t="s">
        <v>143</v>
      </c>
      <c r="D43" s="61" t="s">
        <v>8</v>
      </c>
      <c r="E43" s="24" t="s">
        <v>69</v>
      </c>
      <c r="F43" s="62">
        <v>1130016</v>
      </c>
      <c r="G43" s="51">
        <v>1</v>
      </c>
      <c r="H43" s="46">
        <v>4</v>
      </c>
      <c r="I43" s="1">
        <f t="shared" si="0"/>
        <v>2</v>
      </c>
      <c r="J43" s="1">
        <f t="shared" si="1"/>
        <v>2</v>
      </c>
      <c r="K43" s="16"/>
      <c r="L43" s="17"/>
      <c r="M43" s="18"/>
      <c r="N43" s="19"/>
      <c r="O43" s="18"/>
      <c r="P43" s="18"/>
      <c r="Q43" s="18"/>
      <c r="R43" s="18"/>
      <c r="S43" s="18"/>
    </row>
    <row r="44" spans="2:19" ht="12.75">
      <c r="B44" s="2">
        <f t="shared" si="2"/>
        <v>25</v>
      </c>
      <c r="C44" s="52" t="s">
        <v>145</v>
      </c>
      <c r="D44" s="61" t="s">
        <v>8</v>
      </c>
      <c r="E44" s="24" t="s">
        <v>69</v>
      </c>
      <c r="F44" s="62">
        <v>1130017</v>
      </c>
      <c r="G44" s="51">
        <v>1</v>
      </c>
      <c r="H44" s="46">
        <v>6</v>
      </c>
      <c r="I44" s="1">
        <f t="shared" si="0"/>
        <v>3</v>
      </c>
      <c r="J44" s="1">
        <f t="shared" si="1"/>
        <v>3</v>
      </c>
      <c r="K44" s="16"/>
      <c r="L44" s="17"/>
      <c r="M44" s="18"/>
      <c r="N44" s="19"/>
      <c r="O44" s="18"/>
      <c r="P44" s="18"/>
      <c r="Q44" s="18"/>
      <c r="R44" s="18"/>
      <c r="S44" s="18"/>
    </row>
    <row r="45" spans="2:19" ht="12.75">
      <c r="B45" s="2">
        <f t="shared" si="2"/>
        <v>26</v>
      </c>
      <c r="C45" s="52" t="s">
        <v>144</v>
      </c>
      <c r="D45" s="61" t="s">
        <v>8</v>
      </c>
      <c r="E45" s="24" t="s">
        <v>69</v>
      </c>
      <c r="F45" s="62">
        <v>1130019</v>
      </c>
      <c r="G45" s="51">
        <v>1</v>
      </c>
      <c r="H45" s="46">
        <v>3</v>
      </c>
      <c r="I45" s="1">
        <f t="shared" si="0"/>
        <v>1.5</v>
      </c>
      <c r="J45" s="1">
        <f t="shared" si="1"/>
        <v>1.5</v>
      </c>
      <c r="K45" s="16"/>
      <c r="L45" s="17"/>
      <c r="M45" s="18"/>
      <c r="N45" s="19"/>
      <c r="O45" s="18"/>
      <c r="P45" s="18"/>
      <c r="Q45" s="18"/>
      <c r="R45" s="18"/>
      <c r="S45" s="18"/>
    </row>
    <row r="46" spans="2:19" ht="12.75">
      <c r="B46" s="2">
        <f t="shared" si="2"/>
        <v>27</v>
      </c>
      <c r="C46" s="52" t="s">
        <v>269</v>
      </c>
      <c r="D46" s="61" t="s">
        <v>8</v>
      </c>
      <c r="E46" s="24" t="s">
        <v>69</v>
      </c>
      <c r="F46" s="62">
        <v>1130022</v>
      </c>
      <c r="G46" s="51">
        <v>1</v>
      </c>
      <c r="H46" s="46">
        <v>39</v>
      </c>
      <c r="I46" s="1">
        <f t="shared" si="0"/>
        <v>19.5</v>
      </c>
      <c r="J46" s="1">
        <f t="shared" si="1"/>
        <v>19.5</v>
      </c>
      <c r="K46" s="16"/>
      <c r="L46" s="17"/>
      <c r="M46" s="18"/>
      <c r="N46" s="19"/>
      <c r="O46" s="18"/>
      <c r="P46" s="18"/>
      <c r="Q46" s="18"/>
      <c r="R46" s="18"/>
      <c r="S46" s="18"/>
    </row>
    <row r="47" spans="2:19" ht="12.75">
      <c r="B47" s="2">
        <f t="shared" si="2"/>
        <v>28</v>
      </c>
      <c r="C47" s="52" t="s">
        <v>159</v>
      </c>
      <c r="D47" s="61" t="s">
        <v>8</v>
      </c>
      <c r="E47" s="24" t="s">
        <v>69</v>
      </c>
      <c r="F47" s="62">
        <v>1130024</v>
      </c>
      <c r="G47" s="51">
        <v>1</v>
      </c>
      <c r="H47" s="46">
        <v>15</v>
      </c>
      <c r="I47" s="1">
        <f t="shared" si="0"/>
        <v>7.5</v>
      </c>
      <c r="J47" s="1">
        <f t="shared" si="1"/>
        <v>7.5</v>
      </c>
      <c r="K47" s="16"/>
      <c r="L47" s="17"/>
      <c r="M47" s="18"/>
      <c r="N47" s="19"/>
      <c r="O47" s="18"/>
      <c r="P47" s="18"/>
      <c r="Q47" s="18"/>
      <c r="R47" s="18"/>
      <c r="S47" s="18"/>
    </row>
    <row r="48" spans="2:19" ht="12.75">
      <c r="B48" s="2">
        <f t="shared" si="2"/>
        <v>29</v>
      </c>
      <c r="C48" s="52" t="s">
        <v>165</v>
      </c>
      <c r="D48" s="61" t="s">
        <v>8</v>
      </c>
      <c r="E48" s="24" t="s">
        <v>69</v>
      </c>
      <c r="F48" s="62">
        <v>1130025</v>
      </c>
      <c r="G48" s="51">
        <v>1</v>
      </c>
      <c r="H48" s="46">
        <v>45</v>
      </c>
      <c r="I48" s="1">
        <f t="shared" si="0"/>
        <v>22.5</v>
      </c>
      <c r="J48" s="1">
        <f t="shared" si="1"/>
        <v>22.5</v>
      </c>
      <c r="K48" s="16"/>
      <c r="L48" s="17"/>
      <c r="M48" s="18"/>
      <c r="N48" s="19"/>
      <c r="O48" s="18"/>
      <c r="P48" s="18"/>
      <c r="Q48" s="18"/>
      <c r="R48" s="18"/>
      <c r="S48" s="18"/>
    </row>
    <row r="49" spans="2:19" ht="12.75">
      <c r="B49" s="2">
        <f t="shared" si="2"/>
        <v>30</v>
      </c>
      <c r="C49" s="52" t="s">
        <v>120</v>
      </c>
      <c r="D49" s="61" t="s">
        <v>8</v>
      </c>
      <c r="E49" s="24" t="s">
        <v>69</v>
      </c>
      <c r="F49" s="62">
        <v>1130026</v>
      </c>
      <c r="G49" s="51">
        <v>1</v>
      </c>
      <c r="H49" s="46">
        <v>53</v>
      </c>
      <c r="I49" s="1">
        <f t="shared" si="0"/>
        <v>26.5</v>
      </c>
      <c r="J49" s="1">
        <f t="shared" si="1"/>
        <v>26.5</v>
      </c>
      <c r="K49" s="16"/>
      <c r="L49" s="17"/>
      <c r="M49" s="18"/>
      <c r="N49" s="19"/>
      <c r="O49" s="18"/>
      <c r="P49" s="18"/>
      <c r="Q49" s="18"/>
      <c r="R49" s="18"/>
      <c r="S49" s="18"/>
    </row>
    <row r="50" spans="2:19" ht="12.75">
      <c r="B50" s="2">
        <f t="shared" si="2"/>
        <v>31</v>
      </c>
      <c r="C50" s="52" t="s">
        <v>270</v>
      </c>
      <c r="D50" s="61" t="s">
        <v>8</v>
      </c>
      <c r="E50" s="24" t="s">
        <v>69</v>
      </c>
      <c r="F50" s="62" t="s">
        <v>274</v>
      </c>
      <c r="G50" s="51">
        <v>2</v>
      </c>
      <c r="H50" s="46">
        <v>52</v>
      </c>
      <c r="I50" s="1">
        <f t="shared" si="0"/>
        <v>26</v>
      </c>
      <c r="J50" s="1">
        <f t="shared" si="1"/>
        <v>26</v>
      </c>
      <c r="K50" s="16"/>
      <c r="L50" s="17"/>
      <c r="M50" s="18"/>
      <c r="N50" s="19"/>
      <c r="O50" s="18"/>
      <c r="P50" s="18"/>
      <c r="Q50" s="18"/>
      <c r="R50" s="18"/>
      <c r="S50" s="18"/>
    </row>
    <row r="51" spans="2:19" ht="12.75">
      <c r="B51" s="2">
        <f t="shared" si="2"/>
        <v>32</v>
      </c>
      <c r="C51" s="52" t="s">
        <v>271</v>
      </c>
      <c r="D51" s="61" t="s">
        <v>8</v>
      </c>
      <c r="E51" s="24" t="s">
        <v>69</v>
      </c>
      <c r="F51" s="62">
        <v>1130034</v>
      </c>
      <c r="G51" s="51">
        <v>1</v>
      </c>
      <c r="H51" s="46">
        <v>348</v>
      </c>
      <c r="I51" s="1">
        <f t="shared" si="0"/>
        <v>174</v>
      </c>
      <c r="J51" s="1">
        <f t="shared" si="1"/>
        <v>174</v>
      </c>
      <c r="K51" s="16"/>
      <c r="L51" s="17"/>
      <c r="M51" s="18"/>
      <c r="N51" s="19"/>
      <c r="O51" s="18"/>
      <c r="P51" s="18"/>
      <c r="Q51" s="18"/>
      <c r="R51" s="18"/>
      <c r="S51" s="18"/>
    </row>
    <row r="52" spans="2:19" ht="12.75">
      <c r="B52" s="2">
        <f t="shared" si="2"/>
        <v>33</v>
      </c>
      <c r="C52" s="52" t="s">
        <v>272</v>
      </c>
      <c r="D52" s="61" t="s">
        <v>8</v>
      </c>
      <c r="E52" s="24" t="s">
        <v>69</v>
      </c>
      <c r="F52" s="62">
        <v>1130020</v>
      </c>
      <c r="G52" s="51">
        <v>1</v>
      </c>
      <c r="H52" s="46">
        <v>5</v>
      </c>
      <c r="I52" s="1">
        <f t="shared" si="0"/>
        <v>2.5</v>
      </c>
      <c r="J52" s="1">
        <f t="shared" si="1"/>
        <v>2.5</v>
      </c>
      <c r="K52" s="16"/>
      <c r="L52" s="17"/>
      <c r="M52" s="18"/>
      <c r="N52" s="19"/>
      <c r="O52" s="18"/>
      <c r="P52" s="18"/>
      <c r="Q52" s="18"/>
      <c r="R52" s="18"/>
      <c r="S52" s="18"/>
    </row>
    <row r="53" spans="2:19" ht="12.75">
      <c r="B53" s="2">
        <f t="shared" si="2"/>
        <v>34</v>
      </c>
      <c r="C53" s="52" t="s">
        <v>273</v>
      </c>
      <c r="D53" s="61" t="s">
        <v>8</v>
      </c>
      <c r="E53" s="24" t="s">
        <v>69</v>
      </c>
      <c r="F53" s="62">
        <v>1130023</v>
      </c>
      <c r="G53" s="51">
        <v>3</v>
      </c>
      <c r="H53" s="46">
        <v>78</v>
      </c>
      <c r="I53" s="1">
        <f t="shared" si="0"/>
        <v>39</v>
      </c>
      <c r="J53" s="1">
        <f t="shared" si="1"/>
        <v>39</v>
      </c>
      <c r="K53" s="16"/>
      <c r="L53" s="17"/>
      <c r="M53" s="18"/>
      <c r="N53" s="19"/>
      <c r="O53" s="18"/>
      <c r="P53" s="18"/>
      <c r="Q53" s="18"/>
      <c r="R53" s="18"/>
      <c r="S53" s="18"/>
    </row>
    <row r="54" spans="2:10" ht="12.75">
      <c r="B54" s="20"/>
      <c r="C54" s="21" t="s">
        <v>205</v>
      </c>
      <c r="D54" s="22" t="s">
        <v>6</v>
      </c>
      <c r="E54" s="22" t="s">
        <v>6</v>
      </c>
      <c r="F54" s="22" t="s">
        <v>6</v>
      </c>
      <c r="G54" s="40">
        <f>SUM(G21:G53)</f>
        <v>43</v>
      </c>
      <c r="H54" s="40">
        <f>SUM(H21:H53)</f>
        <v>3025</v>
      </c>
      <c r="I54" s="40">
        <f>SUM(I21:I53)</f>
        <v>1512.5</v>
      </c>
      <c r="J54" s="40">
        <f>SUM(J21:J53)</f>
        <v>1512.5</v>
      </c>
    </row>
    <row r="55" spans="2:10" ht="15">
      <c r="B55" s="118" t="s">
        <v>206</v>
      </c>
      <c r="C55" s="118"/>
      <c r="D55" s="118"/>
      <c r="E55" s="118"/>
      <c r="F55" s="118"/>
      <c r="G55" s="118"/>
      <c r="H55" s="118"/>
      <c r="I55" s="118"/>
      <c r="J55" s="118"/>
    </row>
    <row r="56" spans="2:19" ht="12.75">
      <c r="B56" s="2">
        <v>35</v>
      </c>
      <c r="C56" s="25" t="s">
        <v>209</v>
      </c>
      <c r="D56" s="61" t="s">
        <v>8</v>
      </c>
      <c r="E56" s="24" t="s">
        <v>69</v>
      </c>
      <c r="F56" s="24">
        <v>1140001</v>
      </c>
      <c r="G56" s="51">
        <v>5</v>
      </c>
      <c r="H56" s="46">
        <v>20</v>
      </c>
      <c r="I56" s="1">
        <f aca="true" t="shared" si="3" ref="I56:I62">H56*50%</f>
        <v>10</v>
      </c>
      <c r="J56" s="1">
        <f aca="true" t="shared" si="4" ref="J56:J62">H56-I56</f>
        <v>10</v>
      </c>
      <c r="K56" s="16">
        <v>1</v>
      </c>
      <c r="L56" s="17" t="e">
        <f>#REF!</f>
        <v>#REF!</v>
      </c>
      <c r="M56" s="18" t="e">
        <f>#REF!</f>
        <v>#REF!</v>
      </c>
      <c r="N56" s="19">
        <f aca="true" t="shared" si="5" ref="N56:Q63">G56</f>
        <v>5</v>
      </c>
      <c r="O56" s="18">
        <f t="shared" si="5"/>
        <v>20</v>
      </c>
      <c r="P56" s="18">
        <f t="shared" si="5"/>
        <v>10</v>
      </c>
      <c r="Q56" s="18">
        <f t="shared" si="5"/>
        <v>10</v>
      </c>
      <c r="R56" s="18">
        <v>1</v>
      </c>
      <c r="S56" s="18">
        <v>2458</v>
      </c>
    </row>
    <row r="57" spans="2:19" ht="12.75">
      <c r="B57" s="2">
        <f aca="true" t="shared" si="6" ref="B57:B62">B56+1</f>
        <v>36</v>
      </c>
      <c r="C57" s="25" t="s">
        <v>275</v>
      </c>
      <c r="D57" s="61" t="s">
        <v>8</v>
      </c>
      <c r="E57" s="24" t="s">
        <v>69</v>
      </c>
      <c r="F57" s="24">
        <v>1140002</v>
      </c>
      <c r="G57" s="51">
        <v>3</v>
      </c>
      <c r="H57" s="46">
        <v>18</v>
      </c>
      <c r="I57" s="1">
        <f t="shared" si="3"/>
        <v>9</v>
      </c>
      <c r="J57" s="1">
        <f t="shared" si="4"/>
        <v>9</v>
      </c>
      <c r="K57" s="16">
        <v>1</v>
      </c>
      <c r="L57" s="17" t="e">
        <f>#REF!</f>
        <v>#REF!</v>
      </c>
      <c r="M57" s="18" t="e">
        <f>#REF!</f>
        <v>#REF!</v>
      </c>
      <c r="N57" s="19">
        <f t="shared" si="5"/>
        <v>3</v>
      </c>
      <c r="O57" s="18">
        <f t="shared" si="5"/>
        <v>18</v>
      </c>
      <c r="P57" s="18">
        <f t="shared" si="5"/>
        <v>9</v>
      </c>
      <c r="Q57" s="18">
        <f t="shared" si="5"/>
        <v>9</v>
      </c>
      <c r="R57" s="18">
        <v>1</v>
      </c>
      <c r="S57" s="18">
        <v>665</v>
      </c>
    </row>
    <row r="58" spans="2:19" ht="12.75">
      <c r="B58" s="2">
        <f t="shared" si="6"/>
        <v>37</v>
      </c>
      <c r="C58" s="25" t="s">
        <v>276</v>
      </c>
      <c r="D58" s="61" t="s">
        <v>8</v>
      </c>
      <c r="E58" s="24" t="s">
        <v>69</v>
      </c>
      <c r="F58" s="24">
        <v>1140003</v>
      </c>
      <c r="G58" s="51">
        <v>1</v>
      </c>
      <c r="H58" s="46">
        <v>2</v>
      </c>
      <c r="I58" s="1">
        <f t="shared" si="3"/>
        <v>1</v>
      </c>
      <c r="J58" s="1">
        <f t="shared" si="4"/>
        <v>1</v>
      </c>
      <c r="K58" s="16">
        <v>1</v>
      </c>
      <c r="L58" s="17" t="e">
        <f>#REF!</f>
        <v>#REF!</v>
      </c>
      <c r="M58" s="18" t="e">
        <f>#REF!</f>
        <v>#REF!</v>
      </c>
      <c r="N58" s="19">
        <f t="shared" si="5"/>
        <v>1</v>
      </c>
      <c r="O58" s="18">
        <f t="shared" si="5"/>
        <v>2</v>
      </c>
      <c r="P58" s="18">
        <f t="shared" si="5"/>
        <v>1</v>
      </c>
      <c r="Q58" s="18">
        <f t="shared" si="5"/>
        <v>1</v>
      </c>
      <c r="R58" s="18">
        <v>1</v>
      </c>
      <c r="S58" s="18">
        <v>2586.19</v>
      </c>
    </row>
    <row r="59" spans="2:19" ht="12.75">
      <c r="B59" s="2">
        <f t="shared" si="6"/>
        <v>38</v>
      </c>
      <c r="C59" s="73" t="s">
        <v>277</v>
      </c>
      <c r="D59" s="61" t="s">
        <v>8</v>
      </c>
      <c r="E59" s="24" t="s">
        <v>69</v>
      </c>
      <c r="F59" s="74">
        <v>1140004</v>
      </c>
      <c r="G59" s="51">
        <v>1</v>
      </c>
      <c r="H59" s="46">
        <v>22</v>
      </c>
      <c r="I59" s="1">
        <f t="shared" si="3"/>
        <v>11</v>
      </c>
      <c r="J59" s="1">
        <f t="shared" si="4"/>
        <v>11</v>
      </c>
      <c r="K59" s="16">
        <v>1</v>
      </c>
      <c r="L59" s="17" t="e">
        <f>#REF!</f>
        <v>#REF!</v>
      </c>
      <c r="M59" s="18" t="e">
        <f>#REF!</f>
        <v>#REF!</v>
      </c>
      <c r="N59" s="19">
        <f t="shared" si="5"/>
        <v>1</v>
      </c>
      <c r="O59" s="18">
        <f t="shared" si="5"/>
        <v>22</v>
      </c>
      <c r="P59" s="18">
        <f t="shared" si="5"/>
        <v>11</v>
      </c>
      <c r="Q59" s="18">
        <f t="shared" si="5"/>
        <v>11</v>
      </c>
      <c r="R59" s="18">
        <v>1</v>
      </c>
      <c r="S59" s="18">
        <v>880</v>
      </c>
    </row>
    <row r="60" spans="2:19" ht="12.75">
      <c r="B60" s="2">
        <f t="shared" si="6"/>
        <v>39</v>
      </c>
      <c r="C60" s="25" t="s">
        <v>278</v>
      </c>
      <c r="D60" s="61" t="s">
        <v>8</v>
      </c>
      <c r="E60" s="24" t="s">
        <v>69</v>
      </c>
      <c r="F60" s="24">
        <v>1140005</v>
      </c>
      <c r="G60" s="51">
        <v>5</v>
      </c>
      <c r="H60" s="46">
        <v>5</v>
      </c>
      <c r="I60" s="1">
        <f t="shared" si="3"/>
        <v>2.5</v>
      </c>
      <c r="J60" s="1">
        <f t="shared" si="4"/>
        <v>2.5</v>
      </c>
      <c r="K60" s="16">
        <v>1</v>
      </c>
      <c r="L60" s="17" t="e">
        <f>#REF!</f>
        <v>#REF!</v>
      </c>
      <c r="M60" s="18" t="e">
        <f>#REF!</f>
        <v>#REF!</v>
      </c>
      <c r="N60" s="19">
        <f t="shared" si="5"/>
        <v>5</v>
      </c>
      <c r="O60" s="18">
        <f t="shared" si="5"/>
        <v>5</v>
      </c>
      <c r="P60" s="18">
        <f t="shared" si="5"/>
        <v>2.5</v>
      </c>
      <c r="Q60" s="18">
        <f t="shared" si="5"/>
        <v>2.5</v>
      </c>
      <c r="R60" s="18">
        <v>1</v>
      </c>
      <c r="S60" s="18">
        <v>880</v>
      </c>
    </row>
    <row r="61" spans="2:19" ht="12.75">
      <c r="B61" s="2">
        <f t="shared" si="6"/>
        <v>40</v>
      </c>
      <c r="C61" s="25" t="s">
        <v>279</v>
      </c>
      <c r="D61" s="61" t="s">
        <v>8</v>
      </c>
      <c r="E61" s="24" t="s">
        <v>69</v>
      </c>
      <c r="F61" s="24">
        <v>1140006</v>
      </c>
      <c r="G61" s="51">
        <v>1</v>
      </c>
      <c r="H61" s="46">
        <v>10</v>
      </c>
      <c r="I61" s="1">
        <f t="shared" si="3"/>
        <v>5</v>
      </c>
      <c r="J61" s="1">
        <f t="shared" si="4"/>
        <v>5</v>
      </c>
      <c r="K61" s="16">
        <v>1</v>
      </c>
      <c r="L61" s="17" t="e">
        <f>#REF!</f>
        <v>#REF!</v>
      </c>
      <c r="M61" s="18" t="e">
        <f>#REF!</f>
        <v>#REF!</v>
      </c>
      <c r="N61" s="19">
        <f t="shared" si="5"/>
        <v>1</v>
      </c>
      <c r="O61" s="18">
        <f t="shared" si="5"/>
        <v>10</v>
      </c>
      <c r="P61" s="18">
        <f t="shared" si="5"/>
        <v>5</v>
      </c>
      <c r="Q61" s="18">
        <f t="shared" si="5"/>
        <v>5</v>
      </c>
      <c r="R61" s="18">
        <v>1</v>
      </c>
      <c r="S61" s="18">
        <v>770</v>
      </c>
    </row>
    <row r="62" spans="2:19" ht="12.75">
      <c r="B62" s="2">
        <f t="shared" si="6"/>
        <v>41</v>
      </c>
      <c r="C62" s="25" t="s">
        <v>208</v>
      </c>
      <c r="D62" s="61" t="s">
        <v>8</v>
      </c>
      <c r="E62" s="24" t="s">
        <v>69</v>
      </c>
      <c r="F62" s="24">
        <v>1140007</v>
      </c>
      <c r="G62" s="51">
        <v>2</v>
      </c>
      <c r="H62" s="46">
        <v>12</v>
      </c>
      <c r="I62" s="1">
        <f t="shared" si="3"/>
        <v>6</v>
      </c>
      <c r="J62" s="1">
        <f t="shared" si="4"/>
        <v>6</v>
      </c>
      <c r="K62" s="16">
        <v>1</v>
      </c>
      <c r="L62" s="17" t="e">
        <f>#REF!</f>
        <v>#REF!</v>
      </c>
      <c r="M62" s="18" t="e">
        <f>#REF!</f>
        <v>#REF!</v>
      </c>
      <c r="N62" s="19">
        <f t="shared" si="5"/>
        <v>2</v>
      </c>
      <c r="O62" s="18">
        <f t="shared" si="5"/>
        <v>12</v>
      </c>
      <c r="P62" s="18">
        <f t="shared" si="5"/>
        <v>6</v>
      </c>
      <c r="Q62" s="18">
        <f t="shared" si="5"/>
        <v>6</v>
      </c>
      <c r="R62" s="18">
        <v>1</v>
      </c>
      <c r="S62" s="18">
        <v>770</v>
      </c>
    </row>
    <row r="63" spans="2:19" ht="12.75">
      <c r="B63" s="2"/>
      <c r="C63" s="21" t="s">
        <v>220</v>
      </c>
      <c r="D63" s="22" t="s">
        <v>6</v>
      </c>
      <c r="E63" s="22" t="s">
        <v>6</v>
      </c>
      <c r="F63" s="22" t="s">
        <v>6</v>
      </c>
      <c r="G63" s="40">
        <f>SUM(G56:G62)</f>
        <v>18</v>
      </c>
      <c r="H63" s="40">
        <f>SUM(H56:H62)</f>
        <v>89</v>
      </c>
      <c r="I63" s="40">
        <f>SUM(I56:I62)</f>
        <v>44.5</v>
      </c>
      <c r="J63" s="40">
        <f>SUM(J56:J62)</f>
        <v>44.5</v>
      </c>
      <c r="K63" s="16">
        <v>1</v>
      </c>
      <c r="L63" s="17" t="e">
        <f>#REF!</f>
        <v>#REF!</v>
      </c>
      <c r="M63" s="18" t="e">
        <f>#REF!</f>
        <v>#REF!</v>
      </c>
      <c r="N63" s="19">
        <f t="shared" si="5"/>
        <v>18</v>
      </c>
      <c r="O63" s="18">
        <f t="shared" si="5"/>
        <v>89</v>
      </c>
      <c r="P63" s="18">
        <f t="shared" si="5"/>
        <v>44.5</v>
      </c>
      <c r="Q63" s="18">
        <f t="shared" si="5"/>
        <v>44.5</v>
      </c>
      <c r="R63" s="18">
        <v>1</v>
      </c>
      <c r="S63" s="18">
        <v>540</v>
      </c>
    </row>
    <row r="64" spans="2:14" ht="12.75">
      <c r="B64" s="20"/>
      <c r="C64" s="21" t="s">
        <v>19</v>
      </c>
      <c r="D64" s="22" t="s">
        <v>6</v>
      </c>
      <c r="E64" s="22" t="s">
        <v>6</v>
      </c>
      <c r="F64" s="22" t="s">
        <v>6</v>
      </c>
      <c r="G64" s="40">
        <f>G63+G54+G19</f>
        <v>62</v>
      </c>
      <c r="H64" s="40">
        <f>H63+H54+H19</f>
        <v>3260</v>
      </c>
      <c r="I64" s="40">
        <f>I63+I54+I19</f>
        <v>1703</v>
      </c>
      <c r="J64" s="40">
        <f>J63+J54+J19</f>
        <v>1557</v>
      </c>
      <c r="N64" s="3">
        <f>G64</f>
        <v>62</v>
      </c>
    </row>
    <row r="65" spans="9:10" ht="12.75" customHeight="1">
      <c r="I65" s="23"/>
      <c r="J65" s="23"/>
    </row>
    <row r="67" spans="3:8" ht="12.75">
      <c r="C67" s="97" t="s">
        <v>25</v>
      </c>
      <c r="D67" s="97"/>
      <c r="E67" s="97"/>
      <c r="F67" s="97"/>
      <c r="H67" s="3" t="s">
        <v>26</v>
      </c>
    </row>
  </sheetData>
  <sheetProtection/>
  <mergeCells count="13">
    <mergeCell ref="B55:J55"/>
    <mergeCell ref="C67:F67"/>
    <mergeCell ref="B16:J16"/>
    <mergeCell ref="B17:J17"/>
    <mergeCell ref="B20:J20"/>
    <mergeCell ref="B9:J9"/>
    <mergeCell ref="B10:J10"/>
    <mergeCell ref="B11:J11"/>
    <mergeCell ref="B13:B14"/>
    <mergeCell ref="C13:C14"/>
    <mergeCell ref="D13:D14"/>
    <mergeCell ref="E13:E14"/>
    <mergeCell ref="G13:J13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211"/>
  <sheetViews>
    <sheetView showGridLines="0" tabSelected="1" view="pageBreakPreview" zoomScale="115" zoomScaleSheetLayoutView="115" zoomScalePageLayoutView="0" workbookViewId="0" topLeftCell="A1">
      <selection activeCell="B11" sqref="B11:J11"/>
    </sheetView>
  </sheetViews>
  <sheetFormatPr defaultColWidth="9.125" defaultRowHeight="12.75" customHeight="1"/>
  <cols>
    <col min="1" max="1" width="9.125" style="3" customWidth="1"/>
    <col min="2" max="2" width="5.625" style="3" customWidth="1"/>
    <col min="3" max="3" width="41.375" style="3" customWidth="1"/>
    <col min="4" max="4" width="8.00390625" style="3" customWidth="1"/>
    <col min="5" max="5" width="15.00390625" style="3" customWidth="1"/>
    <col min="6" max="6" width="15.50390625" style="3" customWidth="1"/>
    <col min="7" max="7" width="9.50390625" style="3" customWidth="1"/>
    <col min="8" max="8" width="11.00390625" style="3" customWidth="1"/>
    <col min="9" max="9" width="10.50390625" style="3" customWidth="1"/>
    <col min="10" max="10" width="12.375" style="3" customWidth="1"/>
    <col min="11" max="19" width="9.125" style="3" hidden="1" customWidth="1"/>
    <col min="20" max="16384" width="9.125" style="3" customWidth="1"/>
  </cols>
  <sheetData>
    <row r="3" ht="12.75">
      <c r="H3" s="3" t="s">
        <v>291</v>
      </c>
    </row>
    <row r="4" ht="12.75">
      <c r="H4" s="3" t="s">
        <v>23</v>
      </c>
    </row>
    <row r="5" spans="8:9" ht="12.75">
      <c r="H5" s="94" t="s">
        <v>286</v>
      </c>
      <c r="I5" s="93"/>
    </row>
    <row r="9" spans="2:10" ht="20.25">
      <c r="B9" s="104" t="s">
        <v>9</v>
      </c>
      <c r="C9" s="104"/>
      <c r="D9" s="104"/>
      <c r="E9" s="104"/>
      <c r="F9" s="104"/>
      <c r="G9" s="104"/>
      <c r="H9" s="104"/>
      <c r="I9" s="104"/>
      <c r="J9" s="104"/>
    </row>
    <row r="10" spans="2:10" ht="15">
      <c r="B10" s="105" t="s">
        <v>10</v>
      </c>
      <c r="C10" s="105"/>
      <c r="D10" s="105"/>
      <c r="E10" s="105"/>
      <c r="F10" s="105"/>
      <c r="G10" s="105"/>
      <c r="H10" s="105"/>
      <c r="I10" s="105"/>
      <c r="J10" s="105"/>
    </row>
    <row r="11" spans="2:10" ht="15">
      <c r="B11" s="105" t="s">
        <v>293</v>
      </c>
      <c r="C11" s="105"/>
      <c r="D11" s="105"/>
      <c r="E11" s="105"/>
      <c r="F11" s="105"/>
      <c r="G11" s="105"/>
      <c r="H11" s="105"/>
      <c r="I11" s="105"/>
      <c r="J11" s="105"/>
    </row>
    <row r="12" ht="13.5" thickBot="1">
      <c r="B12" s="4"/>
    </row>
    <row r="13" spans="2:10" ht="12.75">
      <c r="B13" s="106" t="s">
        <v>0</v>
      </c>
      <c r="C13" s="108" t="s">
        <v>3</v>
      </c>
      <c r="D13" s="108" t="s">
        <v>7</v>
      </c>
      <c r="E13" s="110" t="s">
        <v>4</v>
      </c>
      <c r="F13" s="5" t="s">
        <v>1</v>
      </c>
      <c r="G13" s="112" t="s">
        <v>11</v>
      </c>
      <c r="H13" s="113"/>
      <c r="I13" s="113"/>
      <c r="J13" s="114"/>
    </row>
    <row r="14" spans="2:10" ht="61.5" thickBot="1">
      <c r="B14" s="107"/>
      <c r="C14" s="109"/>
      <c r="D14" s="109"/>
      <c r="E14" s="111"/>
      <c r="F14" s="6" t="s">
        <v>5</v>
      </c>
      <c r="G14" s="7" t="s">
        <v>2</v>
      </c>
      <c r="H14" s="8" t="s">
        <v>12</v>
      </c>
      <c r="I14" s="9" t="s">
        <v>13</v>
      </c>
      <c r="J14" s="10" t="s">
        <v>14</v>
      </c>
    </row>
    <row r="15" spans="2:10" ht="13.5" thickBot="1">
      <c r="B15" s="11">
        <v>1</v>
      </c>
      <c r="C15" s="12">
        <v>2</v>
      </c>
      <c r="D15" s="12">
        <v>3</v>
      </c>
      <c r="E15" s="12">
        <v>4</v>
      </c>
      <c r="F15" s="13">
        <v>5</v>
      </c>
      <c r="G15" s="14">
        <v>6</v>
      </c>
      <c r="H15" s="12">
        <v>7</v>
      </c>
      <c r="I15" s="13">
        <v>8</v>
      </c>
      <c r="J15" s="15">
        <v>9</v>
      </c>
    </row>
    <row r="16" spans="2:10" ht="21.75" customHeight="1">
      <c r="B16" s="115" t="s">
        <v>27</v>
      </c>
      <c r="C16" s="116"/>
      <c r="D16" s="116"/>
      <c r="E16" s="116"/>
      <c r="F16" s="116"/>
      <c r="G16" s="116"/>
      <c r="H16" s="116"/>
      <c r="I16" s="116"/>
      <c r="J16" s="117"/>
    </row>
    <row r="17" spans="2:10" ht="15">
      <c r="B17" s="118" t="s">
        <v>28</v>
      </c>
      <c r="C17" s="118"/>
      <c r="D17" s="118"/>
      <c r="E17" s="118"/>
      <c r="F17" s="118"/>
      <c r="G17" s="118"/>
      <c r="H17" s="118"/>
      <c r="I17" s="118"/>
      <c r="J17" s="118"/>
    </row>
    <row r="18" spans="2:19" ht="16.5" customHeight="1">
      <c r="B18" s="24">
        <v>1</v>
      </c>
      <c r="C18" s="25" t="s">
        <v>29</v>
      </c>
      <c r="D18" s="26" t="s">
        <v>8</v>
      </c>
      <c r="E18" s="33" t="s">
        <v>69</v>
      </c>
      <c r="F18" s="27">
        <v>10310056</v>
      </c>
      <c r="G18" s="28">
        <v>1</v>
      </c>
      <c r="H18" s="46">
        <v>90899</v>
      </c>
      <c r="I18" s="49">
        <v>78235.82</v>
      </c>
      <c r="J18" s="49">
        <f>H18-I18</f>
        <v>12663.179999999993</v>
      </c>
      <c r="K18" s="16">
        <v>1</v>
      </c>
      <c r="L18" s="17" t="e">
        <f>#REF!</f>
        <v>#REF!</v>
      </c>
      <c r="M18" s="18" t="e">
        <f>#REF!</f>
        <v>#REF!</v>
      </c>
      <c r="N18" s="19">
        <f>G18</f>
        <v>1</v>
      </c>
      <c r="O18" s="18">
        <f>H18</f>
        <v>90899</v>
      </c>
      <c r="P18" s="18">
        <f>I18</f>
        <v>78235.82</v>
      </c>
      <c r="Q18" s="18">
        <f>J18</f>
        <v>12663.179999999993</v>
      </c>
      <c r="R18" s="18">
        <v>1</v>
      </c>
      <c r="S18" s="18">
        <v>6600</v>
      </c>
    </row>
    <row r="19" spans="2:10" ht="12.75">
      <c r="B19" s="20"/>
      <c r="C19" s="21" t="s">
        <v>30</v>
      </c>
      <c r="D19" s="22" t="s">
        <v>6</v>
      </c>
      <c r="E19" s="22" t="s">
        <v>6</v>
      </c>
      <c r="F19" s="22" t="s">
        <v>6</v>
      </c>
      <c r="G19" s="39">
        <f>SUM(Дубриничі!N17:N18)</f>
        <v>1</v>
      </c>
      <c r="H19" s="40">
        <f>SUM(Дубриничі!O17:O18)</f>
        <v>90899</v>
      </c>
      <c r="I19" s="40">
        <f>SUM(Дубриничі!P17:P18)</f>
        <v>78235.82</v>
      </c>
      <c r="J19" s="40">
        <f>SUM(Дубриничі!Q17:Q18)</f>
        <v>12663.179999999993</v>
      </c>
    </row>
    <row r="20" spans="2:10" ht="15">
      <c r="B20" s="118" t="s">
        <v>15</v>
      </c>
      <c r="C20" s="118"/>
      <c r="D20" s="118"/>
      <c r="E20" s="118"/>
      <c r="F20" s="118"/>
      <c r="G20" s="118"/>
      <c r="H20" s="118"/>
      <c r="I20" s="118"/>
      <c r="J20" s="118"/>
    </row>
    <row r="21" spans="2:10" ht="13.5">
      <c r="B21" s="24">
        <v>2</v>
      </c>
      <c r="C21" s="20" t="s">
        <v>31</v>
      </c>
      <c r="D21" s="26" t="s">
        <v>8</v>
      </c>
      <c r="E21" s="33" t="s">
        <v>69</v>
      </c>
      <c r="F21" s="35">
        <v>10410022</v>
      </c>
      <c r="G21" s="28">
        <v>1</v>
      </c>
      <c r="H21" s="45">
        <v>912</v>
      </c>
      <c r="I21" s="46">
        <v>912</v>
      </c>
      <c r="J21" s="28">
        <f aca="true" t="shared" si="0" ref="J21:J60">H21-I21</f>
        <v>0</v>
      </c>
    </row>
    <row r="22" spans="2:10" ht="13.5">
      <c r="B22" s="24">
        <f>B21+1</f>
        <v>3</v>
      </c>
      <c r="C22" s="20" t="s">
        <v>32</v>
      </c>
      <c r="D22" s="26" t="s">
        <v>8</v>
      </c>
      <c r="E22" s="33" t="s">
        <v>69</v>
      </c>
      <c r="F22" s="35">
        <v>10410059</v>
      </c>
      <c r="G22" s="28">
        <v>1</v>
      </c>
      <c r="H22" s="45">
        <v>1582</v>
      </c>
      <c r="I22" s="46">
        <v>1582</v>
      </c>
      <c r="J22" s="28">
        <f t="shared" si="0"/>
        <v>0</v>
      </c>
    </row>
    <row r="23" spans="2:10" ht="13.5">
      <c r="B23" s="24">
        <f aca="true" t="shared" si="1" ref="B23:B60">B22+1</f>
        <v>4</v>
      </c>
      <c r="C23" s="20" t="s">
        <v>33</v>
      </c>
      <c r="D23" s="26" t="s">
        <v>8</v>
      </c>
      <c r="E23" s="33" t="s">
        <v>69</v>
      </c>
      <c r="F23" s="35">
        <v>10430030</v>
      </c>
      <c r="G23" s="28">
        <v>1</v>
      </c>
      <c r="H23" s="45">
        <v>1030</v>
      </c>
      <c r="I23" s="46">
        <v>1030</v>
      </c>
      <c r="J23" s="28">
        <f t="shared" si="0"/>
        <v>0</v>
      </c>
    </row>
    <row r="24" spans="2:10" ht="13.5">
      <c r="B24" s="24">
        <f t="shared" si="1"/>
        <v>5</v>
      </c>
      <c r="C24" s="20" t="s">
        <v>34</v>
      </c>
      <c r="D24" s="26" t="s">
        <v>8</v>
      </c>
      <c r="E24" s="33" t="s">
        <v>69</v>
      </c>
      <c r="F24" s="35">
        <v>10430031</v>
      </c>
      <c r="G24" s="28">
        <v>1</v>
      </c>
      <c r="H24" s="45">
        <v>1001</v>
      </c>
      <c r="I24" s="46">
        <v>1001</v>
      </c>
      <c r="J24" s="28">
        <f t="shared" si="0"/>
        <v>0</v>
      </c>
    </row>
    <row r="25" spans="2:10" ht="13.5">
      <c r="B25" s="24">
        <f t="shared" si="1"/>
        <v>6</v>
      </c>
      <c r="C25" s="20" t="s">
        <v>35</v>
      </c>
      <c r="D25" s="26" t="s">
        <v>8</v>
      </c>
      <c r="E25" s="33" t="s">
        <v>69</v>
      </c>
      <c r="F25" s="35">
        <v>10450046</v>
      </c>
      <c r="G25" s="28">
        <v>1</v>
      </c>
      <c r="H25" s="45">
        <v>4500</v>
      </c>
      <c r="I25" s="46">
        <v>4500</v>
      </c>
      <c r="J25" s="28">
        <f t="shared" si="0"/>
        <v>0</v>
      </c>
    </row>
    <row r="26" spans="2:10" ht="13.5">
      <c r="B26" s="24">
        <f t="shared" si="1"/>
        <v>7</v>
      </c>
      <c r="C26" s="20" t="s">
        <v>36</v>
      </c>
      <c r="D26" s="26" t="s">
        <v>8</v>
      </c>
      <c r="E26" s="33" t="s">
        <v>69</v>
      </c>
      <c r="F26" s="35">
        <v>10460058</v>
      </c>
      <c r="G26" s="28">
        <v>1</v>
      </c>
      <c r="H26" s="45">
        <v>5115</v>
      </c>
      <c r="I26" s="46">
        <v>5115</v>
      </c>
      <c r="J26" s="28">
        <f t="shared" si="0"/>
        <v>0</v>
      </c>
    </row>
    <row r="27" spans="2:10" ht="26.25">
      <c r="B27" s="24">
        <f t="shared" si="1"/>
        <v>8</v>
      </c>
      <c r="C27" s="29" t="s">
        <v>37</v>
      </c>
      <c r="D27" s="26" t="s">
        <v>8</v>
      </c>
      <c r="E27" s="95" t="s">
        <v>68</v>
      </c>
      <c r="F27" s="24">
        <v>10146007</v>
      </c>
      <c r="G27" s="28">
        <v>1</v>
      </c>
      <c r="H27" s="41">
        <v>14731.78</v>
      </c>
      <c r="I27" s="46">
        <v>3682.92</v>
      </c>
      <c r="J27" s="28">
        <f t="shared" si="0"/>
        <v>11048.86</v>
      </c>
    </row>
    <row r="28" spans="2:10" ht="13.5">
      <c r="B28" s="24">
        <f t="shared" si="1"/>
        <v>9</v>
      </c>
      <c r="C28" s="20" t="s">
        <v>38</v>
      </c>
      <c r="D28" s="26" t="s">
        <v>8</v>
      </c>
      <c r="E28" s="33" t="s">
        <v>69</v>
      </c>
      <c r="F28" s="35">
        <v>10470024</v>
      </c>
      <c r="G28" s="28">
        <v>1</v>
      </c>
      <c r="H28" s="42">
        <v>8343</v>
      </c>
      <c r="I28" s="46">
        <v>8343</v>
      </c>
      <c r="J28" s="28">
        <f t="shared" si="0"/>
        <v>0</v>
      </c>
    </row>
    <row r="29" spans="2:10" ht="13.5">
      <c r="B29" s="24">
        <f t="shared" si="1"/>
        <v>10</v>
      </c>
      <c r="C29" s="20" t="s">
        <v>39</v>
      </c>
      <c r="D29" s="26" t="s">
        <v>8</v>
      </c>
      <c r="E29" s="33" t="s">
        <v>69</v>
      </c>
      <c r="F29" s="35">
        <v>10470025</v>
      </c>
      <c r="G29" s="28">
        <v>1</v>
      </c>
      <c r="H29" s="42">
        <v>9219</v>
      </c>
      <c r="I29" s="46">
        <v>9219</v>
      </c>
      <c r="J29" s="28">
        <f t="shared" si="0"/>
        <v>0</v>
      </c>
    </row>
    <row r="30" spans="2:10" ht="13.5">
      <c r="B30" s="24">
        <f t="shared" si="1"/>
        <v>11</v>
      </c>
      <c r="C30" s="20" t="s">
        <v>40</v>
      </c>
      <c r="D30" s="26" t="s">
        <v>8</v>
      </c>
      <c r="E30" s="33" t="s">
        <v>69</v>
      </c>
      <c r="F30" s="35">
        <v>10470026</v>
      </c>
      <c r="G30" s="28">
        <v>1</v>
      </c>
      <c r="H30" s="42">
        <v>7358</v>
      </c>
      <c r="I30" s="46">
        <v>7358</v>
      </c>
      <c r="J30" s="28">
        <f t="shared" si="0"/>
        <v>0</v>
      </c>
    </row>
    <row r="31" spans="2:10" ht="12.75">
      <c r="B31" s="24">
        <f t="shared" si="1"/>
        <v>12</v>
      </c>
      <c r="C31" s="20" t="s">
        <v>41</v>
      </c>
      <c r="D31" s="26" t="s">
        <v>8</v>
      </c>
      <c r="E31" s="35">
        <v>2010</v>
      </c>
      <c r="F31" s="35">
        <v>10470027</v>
      </c>
      <c r="G31" s="28">
        <v>1</v>
      </c>
      <c r="H31" s="42">
        <v>1719</v>
      </c>
      <c r="I31" s="46">
        <v>1719</v>
      </c>
      <c r="J31" s="28">
        <f t="shared" si="0"/>
        <v>0</v>
      </c>
    </row>
    <row r="32" spans="2:10" ht="12.75">
      <c r="B32" s="24">
        <f t="shared" si="1"/>
        <v>13</v>
      </c>
      <c r="C32" s="20" t="s">
        <v>42</v>
      </c>
      <c r="D32" s="26" t="s">
        <v>8</v>
      </c>
      <c r="E32" s="35">
        <v>2010</v>
      </c>
      <c r="F32" s="35">
        <v>10470028</v>
      </c>
      <c r="G32" s="28">
        <v>1</v>
      </c>
      <c r="H32" s="42">
        <v>1005</v>
      </c>
      <c r="I32" s="46">
        <v>1005</v>
      </c>
      <c r="J32" s="28">
        <f t="shared" si="0"/>
        <v>0</v>
      </c>
    </row>
    <row r="33" spans="2:10" ht="12.75">
      <c r="B33" s="24">
        <f t="shared" si="1"/>
        <v>14</v>
      </c>
      <c r="C33" s="30" t="s">
        <v>43</v>
      </c>
      <c r="D33" s="26" t="s">
        <v>8</v>
      </c>
      <c r="E33" s="36">
        <v>2010</v>
      </c>
      <c r="F33" s="36">
        <v>10470029</v>
      </c>
      <c r="G33" s="28">
        <v>1</v>
      </c>
      <c r="H33" s="43">
        <v>8000</v>
      </c>
      <c r="I33" s="47">
        <v>8000</v>
      </c>
      <c r="J33" s="28">
        <f t="shared" si="0"/>
        <v>0</v>
      </c>
    </row>
    <row r="34" spans="2:10" ht="12.75">
      <c r="B34" s="24">
        <f t="shared" si="1"/>
        <v>15</v>
      </c>
      <c r="C34" s="30" t="s">
        <v>44</v>
      </c>
      <c r="D34" s="26" t="s">
        <v>8</v>
      </c>
      <c r="E34" s="36">
        <v>2010</v>
      </c>
      <c r="F34" s="36">
        <v>10470032</v>
      </c>
      <c r="G34" s="28">
        <v>1</v>
      </c>
      <c r="H34" s="43">
        <v>1005</v>
      </c>
      <c r="I34" s="47">
        <v>1005</v>
      </c>
      <c r="J34" s="28">
        <f t="shared" si="0"/>
        <v>0</v>
      </c>
    </row>
    <row r="35" spans="2:10" ht="12.75">
      <c r="B35" s="24">
        <f t="shared" si="1"/>
        <v>16</v>
      </c>
      <c r="C35" s="20" t="s">
        <v>45</v>
      </c>
      <c r="D35" s="26" t="s">
        <v>8</v>
      </c>
      <c r="E35" s="35">
        <v>2010</v>
      </c>
      <c r="F35" s="35">
        <v>10470033</v>
      </c>
      <c r="G35" s="28">
        <v>1</v>
      </c>
      <c r="H35" s="42">
        <v>1005</v>
      </c>
      <c r="I35" s="46">
        <v>1005</v>
      </c>
      <c r="J35" s="28">
        <f t="shared" si="0"/>
        <v>0</v>
      </c>
    </row>
    <row r="36" spans="2:10" ht="12.75">
      <c r="B36" s="24">
        <f t="shared" si="1"/>
        <v>17</v>
      </c>
      <c r="C36" s="20" t="s">
        <v>46</v>
      </c>
      <c r="D36" s="26" t="s">
        <v>8</v>
      </c>
      <c r="E36" s="35">
        <v>2010</v>
      </c>
      <c r="F36" s="35">
        <v>10470034</v>
      </c>
      <c r="G36" s="28">
        <v>1</v>
      </c>
      <c r="H36" s="42">
        <v>1010</v>
      </c>
      <c r="I36" s="46">
        <v>1010</v>
      </c>
      <c r="J36" s="28">
        <f t="shared" si="0"/>
        <v>0</v>
      </c>
    </row>
    <row r="37" spans="2:10" ht="12.75">
      <c r="B37" s="24">
        <f t="shared" si="1"/>
        <v>18</v>
      </c>
      <c r="C37" s="20" t="s">
        <v>47</v>
      </c>
      <c r="D37" s="26" t="s">
        <v>8</v>
      </c>
      <c r="E37" s="35">
        <v>2010</v>
      </c>
      <c r="F37" s="35">
        <v>10470035</v>
      </c>
      <c r="G37" s="28">
        <v>1</v>
      </c>
      <c r="H37" s="42">
        <v>1005</v>
      </c>
      <c r="I37" s="46">
        <v>1005</v>
      </c>
      <c r="J37" s="28">
        <f t="shared" si="0"/>
        <v>0</v>
      </c>
    </row>
    <row r="38" spans="2:10" ht="12.75">
      <c r="B38" s="24">
        <f t="shared" si="1"/>
        <v>19</v>
      </c>
      <c r="C38" s="20" t="s">
        <v>47</v>
      </c>
      <c r="D38" s="26" t="s">
        <v>8</v>
      </c>
      <c r="E38" s="35">
        <v>2010</v>
      </c>
      <c r="F38" s="35">
        <v>10470048</v>
      </c>
      <c r="G38" s="28">
        <v>1</v>
      </c>
      <c r="H38" s="42">
        <v>1005</v>
      </c>
      <c r="I38" s="46">
        <v>1005</v>
      </c>
      <c r="J38" s="28">
        <f t="shared" si="0"/>
        <v>0</v>
      </c>
    </row>
    <row r="39" spans="2:10" ht="12.75">
      <c r="B39" s="24">
        <f t="shared" si="1"/>
        <v>20</v>
      </c>
      <c r="C39" s="20" t="s">
        <v>47</v>
      </c>
      <c r="D39" s="26" t="s">
        <v>8</v>
      </c>
      <c r="E39" s="35">
        <v>2010</v>
      </c>
      <c r="F39" s="35">
        <v>10470041</v>
      </c>
      <c r="G39" s="28">
        <v>1</v>
      </c>
      <c r="H39" s="42">
        <v>1005</v>
      </c>
      <c r="I39" s="46">
        <v>1005</v>
      </c>
      <c r="J39" s="28">
        <f t="shared" si="0"/>
        <v>0</v>
      </c>
    </row>
    <row r="40" spans="2:10" ht="12.75">
      <c r="B40" s="24">
        <f t="shared" si="1"/>
        <v>21</v>
      </c>
      <c r="C40" s="20" t="s">
        <v>48</v>
      </c>
      <c r="D40" s="26" t="s">
        <v>8</v>
      </c>
      <c r="E40" s="35">
        <v>2010</v>
      </c>
      <c r="F40" s="35">
        <v>10470031</v>
      </c>
      <c r="G40" s="28">
        <v>1</v>
      </c>
      <c r="H40" s="42">
        <v>1020</v>
      </c>
      <c r="I40" s="46">
        <v>1020</v>
      </c>
      <c r="J40" s="28">
        <f t="shared" si="0"/>
        <v>0</v>
      </c>
    </row>
    <row r="41" spans="2:10" ht="12.75">
      <c r="B41" s="24">
        <f t="shared" si="1"/>
        <v>22</v>
      </c>
      <c r="C41" s="20" t="s">
        <v>49</v>
      </c>
      <c r="D41" s="26" t="s">
        <v>8</v>
      </c>
      <c r="E41" s="35">
        <v>2010</v>
      </c>
      <c r="F41" s="35">
        <v>10470037</v>
      </c>
      <c r="G41" s="28">
        <v>1</v>
      </c>
      <c r="H41" s="42">
        <v>1006</v>
      </c>
      <c r="I41" s="46">
        <v>1006</v>
      </c>
      <c r="J41" s="28">
        <f t="shared" si="0"/>
        <v>0</v>
      </c>
    </row>
    <row r="42" spans="2:10" ht="12.75">
      <c r="B42" s="24">
        <f t="shared" si="1"/>
        <v>23</v>
      </c>
      <c r="C42" s="20" t="s">
        <v>50</v>
      </c>
      <c r="D42" s="26" t="s">
        <v>8</v>
      </c>
      <c r="E42" s="35">
        <v>2010</v>
      </c>
      <c r="F42" s="35">
        <v>10470038</v>
      </c>
      <c r="G42" s="28">
        <v>1</v>
      </c>
      <c r="H42" s="42">
        <v>1005</v>
      </c>
      <c r="I42" s="46">
        <v>1005</v>
      </c>
      <c r="J42" s="28">
        <f t="shared" si="0"/>
        <v>0</v>
      </c>
    </row>
    <row r="43" spans="2:10" ht="13.5">
      <c r="B43" s="24">
        <f t="shared" si="1"/>
        <v>24</v>
      </c>
      <c r="C43" s="20" t="s">
        <v>51</v>
      </c>
      <c r="D43" s="26" t="s">
        <v>8</v>
      </c>
      <c r="E43" s="33" t="s">
        <v>69</v>
      </c>
      <c r="F43" s="35">
        <v>10470039</v>
      </c>
      <c r="G43" s="28">
        <v>1</v>
      </c>
      <c r="H43" s="42">
        <v>1100</v>
      </c>
      <c r="I43" s="46">
        <v>1100</v>
      </c>
      <c r="J43" s="28">
        <f t="shared" si="0"/>
        <v>0</v>
      </c>
    </row>
    <row r="44" spans="2:10" ht="13.5">
      <c r="B44" s="24">
        <f t="shared" si="1"/>
        <v>25</v>
      </c>
      <c r="C44" s="20" t="s">
        <v>52</v>
      </c>
      <c r="D44" s="26" t="s">
        <v>8</v>
      </c>
      <c r="E44" s="33" t="s">
        <v>69</v>
      </c>
      <c r="F44" s="35">
        <v>10470040</v>
      </c>
      <c r="G44" s="28">
        <v>1</v>
      </c>
      <c r="H44" s="42">
        <v>1687</v>
      </c>
      <c r="I44" s="46">
        <v>1687</v>
      </c>
      <c r="J44" s="28">
        <f t="shared" si="0"/>
        <v>0</v>
      </c>
    </row>
    <row r="45" spans="2:10" ht="13.5">
      <c r="B45" s="24">
        <f t="shared" si="1"/>
        <v>26</v>
      </c>
      <c r="C45" s="20" t="s">
        <v>53</v>
      </c>
      <c r="D45" s="26" t="s">
        <v>8</v>
      </c>
      <c r="E45" s="33" t="s">
        <v>69</v>
      </c>
      <c r="F45" s="35">
        <v>10470042</v>
      </c>
      <c r="G45" s="28">
        <v>1</v>
      </c>
      <c r="H45" s="42">
        <v>1004</v>
      </c>
      <c r="I45" s="46">
        <v>1004</v>
      </c>
      <c r="J45" s="28">
        <f t="shared" si="0"/>
        <v>0</v>
      </c>
    </row>
    <row r="46" spans="2:10" ht="13.5">
      <c r="B46" s="24">
        <f t="shared" si="1"/>
        <v>27</v>
      </c>
      <c r="C46" s="20" t="s">
        <v>53</v>
      </c>
      <c r="D46" s="26" t="s">
        <v>8</v>
      </c>
      <c r="E46" s="33" t="s">
        <v>69</v>
      </c>
      <c r="F46" s="35">
        <v>10470047</v>
      </c>
      <c r="G46" s="28">
        <v>1</v>
      </c>
      <c r="H46" s="42">
        <v>1004</v>
      </c>
      <c r="I46" s="46">
        <v>1004</v>
      </c>
      <c r="J46" s="28">
        <f t="shared" si="0"/>
        <v>0</v>
      </c>
    </row>
    <row r="47" spans="2:10" ht="12.75">
      <c r="B47" s="24">
        <f t="shared" si="1"/>
        <v>28</v>
      </c>
      <c r="C47" s="20" t="s">
        <v>54</v>
      </c>
      <c r="D47" s="26" t="s">
        <v>8</v>
      </c>
      <c r="E47" s="35">
        <v>2010</v>
      </c>
      <c r="F47" s="35">
        <v>10470043</v>
      </c>
      <c r="G47" s="28">
        <v>1</v>
      </c>
      <c r="H47" s="42">
        <v>3163</v>
      </c>
      <c r="I47" s="46">
        <v>3163</v>
      </c>
      <c r="J47" s="28">
        <f t="shared" si="0"/>
        <v>0</v>
      </c>
    </row>
    <row r="48" spans="2:10" ht="12.75">
      <c r="B48" s="24">
        <f t="shared" si="1"/>
        <v>29</v>
      </c>
      <c r="C48" s="20" t="s">
        <v>55</v>
      </c>
      <c r="D48" s="26" t="s">
        <v>8</v>
      </c>
      <c r="E48" s="35">
        <v>2010</v>
      </c>
      <c r="F48" s="35">
        <v>10470044</v>
      </c>
      <c r="G48" s="28">
        <v>1</v>
      </c>
      <c r="H48" s="42">
        <v>2802</v>
      </c>
      <c r="I48" s="46">
        <v>2802</v>
      </c>
      <c r="J48" s="28">
        <f t="shared" si="0"/>
        <v>0</v>
      </c>
    </row>
    <row r="49" spans="2:10" ht="12.75">
      <c r="B49" s="24">
        <f t="shared" si="1"/>
        <v>30</v>
      </c>
      <c r="C49" s="20" t="s">
        <v>40</v>
      </c>
      <c r="D49" s="26" t="s">
        <v>8</v>
      </c>
      <c r="E49" s="35">
        <v>2010</v>
      </c>
      <c r="F49" s="35">
        <v>10470045</v>
      </c>
      <c r="G49" s="28">
        <v>1</v>
      </c>
      <c r="H49" s="42">
        <v>5900</v>
      </c>
      <c r="I49" s="46">
        <v>5900</v>
      </c>
      <c r="J49" s="28">
        <f t="shared" si="0"/>
        <v>0</v>
      </c>
    </row>
    <row r="50" spans="2:10" ht="12.75">
      <c r="B50" s="24">
        <f t="shared" si="1"/>
        <v>31</v>
      </c>
      <c r="C50" s="20" t="s">
        <v>56</v>
      </c>
      <c r="D50" s="26" t="s">
        <v>8</v>
      </c>
      <c r="E50" s="35">
        <v>2010</v>
      </c>
      <c r="F50" s="35">
        <v>10470049</v>
      </c>
      <c r="G50" s="28">
        <v>1</v>
      </c>
      <c r="H50" s="42">
        <v>1002</v>
      </c>
      <c r="I50" s="46">
        <v>1002</v>
      </c>
      <c r="J50" s="28">
        <f t="shared" si="0"/>
        <v>0</v>
      </c>
    </row>
    <row r="51" spans="2:10" ht="13.5">
      <c r="B51" s="24">
        <f t="shared" si="1"/>
        <v>32</v>
      </c>
      <c r="C51" s="20" t="s">
        <v>57</v>
      </c>
      <c r="D51" s="26" t="s">
        <v>8</v>
      </c>
      <c r="E51" s="33" t="s">
        <v>69</v>
      </c>
      <c r="F51" s="35">
        <v>10470050</v>
      </c>
      <c r="G51" s="28">
        <v>1</v>
      </c>
      <c r="H51" s="42">
        <v>1900</v>
      </c>
      <c r="I51" s="46">
        <v>1900</v>
      </c>
      <c r="J51" s="28">
        <f t="shared" si="0"/>
        <v>0</v>
      </c>
    </row>
    <row r="52" spans="2:10" ht="12.75">
      <c r="B52" s="24">
        <f t="shared" si="1"/>
        <v>33</v>
      </c>
      <c r="C52" s="20" t="s">
        <v>58</v>
      </c>
      <c r="D52" s="26" t="s">
        <v>8</v>
      </c>
      <c r="E52" s="35">
        <v>2010</v>
      </c>
      <c r="F52" s="35">
        <v>10470051</v>
      </c>
      <c r="G52" s="28">
        <v>1</v>
      </c>
      <c r="H52" s="42">
        <v>7600</v>
      </c>
      <c r="I52" s="46">
        <v>7600</v>
      </c>
      <c r="J52" s="28">
        <f t="shared" si="0"/>
        <v>0</v>
      </c>
    </row>
    <row r="53" spans="2:10" ht="12.75">
      <c r="B53" s="24">
        <f t="shared" si="1"/>
        <v>34</v>
      </c>
      <c r="C53" s="20" t="s">
        <v>59</v>
      </c>
      <c r="D53" s="26" t="s">
        <v>8</v>
      </c>
      <c r="E53" s="35">
        <v>2010</v>
      </c>
      <c r="F53" s="35">
        <v>10470052</v>
      </c>
      <c r="G53" s="28">
        <v>1</v>
      </c>
      <c r="H53" s="42">
        <v>3200</v>
      </c>
      <c r="I53" s="46">
        <v>3200</v>
      </c>
      <c r="J53" s="28">
        <f t="shared" si="0"/>
        <v>0</v>
      </c>
    </row>
    <row r="54" spans="2:10" ht="12.75">
      <c r="B54" s="24">
        <f t="shared" si="1"/>
        <v>35</v>
      </c>
      <c r="C54" s="20" t="s">
        <v>60</v>
      </c>
      <c r="D54" s="26" t="s">
        <v>8</v>
      </c>
      <c r="E54" s="35">
        <v>2010</v>
      </c>
      <c r="F54" s="35">
        <v>10470054</v>
      </c>
      <c r="G54" s="28">
        <v>1</v>
      </c>
      <c r="H54" s="42">
        <v>8267</v>
      </c>
      <c r="I54" s="46">
        <v>8267</v>
      </c>
      <c r="J54" s="28">
        <f t="shared" si="0"/>
        <v>0</v>
      </c>
    </row>
    <row r="55" spans="2:10" ht="13.5">
      <c r="B55" s="24">
        <f t="shared" si="1"/>
        <v>36</v>
      </c>
      <c r="C55" s="20" t="s">
        <v>61</v>
      </c>
      <c r="D55" s="26" t="s">
        <v>8</v>
      </c>
      <c r="E55" s="33" t="s">
        <v>69</v>
      </c>
      <c r="F55" s="35">
        <v>10470055</v>
      </c>
      <c r="G55" s="28">
        <v>1</v>
      </c>
      <c r="H55" s="42">
        <v>2998</v>
      </c>
      <c r="I55" s="46">
        <v>2998</v>
      </c>
      <c r="J55" s="28">
        <f t="shared" si="0"/>
        <v>0</v>
      </c>
    </row>
    <row r="56" spans="2:10" ht="13.5">
      <c r="B56" s="24">
        <f t="shared" si="1"/>
        <v>37</v>
      </c>
      <c r="C56" s="20" t="s">
        <v>62</v>
      </c>
      <c r="D56" s="26" t="s">
        <v>8</v>
      </c>
      <c r="E56" s="33" t="s">
        <v>69</v>
      </c>
      <c r="F56" s="35">
        <v>10470001</v>
      </c>
      <c r="G56" s="28">
        <v>1</v>
      </c>
      <c r="H56" s="42">
        <v>1500</v>
      </c>
      <c r="I56" s="46">
        <v>1500</v>
      </c>
      <c r="J56" s="28">
        <f t="shared" si="0"/>
        <v>0</v>
      </c>
    </row>
    <row r="57" spans="2:10" ht="12.75">
      <c r="B57" s="24">
        <f t="shared" si="1"/>
        <v>38</v>
      </c>
      <c r="C57" s="20" t="s">
        <v>63</v>
      </c>
      <c r="D57" s="26" t="s">
        <v>8</v>
      </c>
      <c r="E57" s="35">
        <v>2011</v>
      </c>
      <c r="F57" s="35">
        <v>10470002</v>
      </c>
      <c r="G57" s="28">
        <v>1</v>
      </c>
      <c r="H57" s="42">
        <v>34000</v>
      </c>
      <c r="I57" s="46">
        <v>32582</v>
      </c>
      <c r="J57" s="28">
        <f t="shared" si="0"/>
        <v>1418</v>
      </c>
    </row>
    <row r="58" spans="2:10" ht="12.75">
      <c r="B58" s="24">
        <f t="shared" si="1"/>
        <v>39</v>
      </c>
      <c r="C58" s="31" t="s">
        <v>64</v>
      </c>
      <c r="D58" s="26" t="s">
        <v>8</v>
      </c>
      <c r="E58" s="37" t="s">
        <v>67</v>
      </c>
      <c r="F58" s="24">
        <v>101470358</v>
      </c>
      <c r="G58" s="28">
        <v>1</v>
      </c>
      <c r="H58" s="44">
        <v>9620</v>
      </c>
      <c r="I58" s="46">
        <v>1843.83</v>
      </c>
      <c r="J58" s="28">
        <f t="shared" si="0"/>
        <v>7776.17</v>
      </c>
    </row>
    <row r="59" spans="2:10" ht="13.5">
      <c r="B59" s="24">
        <f t="shared" si="1"/>
        <v>40</v>
      </c>
      <c r="C59" s="20" t="s">
        <v>65</v>
      </c>
      <c r="D59" s="26" t="s">
        <v>8</v>
      </c>
      <c r="E59" s="33" t="s">
        <v>69</v>
      </c>
      <c r="F59" s="35">
        <v>10480023</v>
      </c>
      <c r="G59" s="28">
        <v>1</v>
      </c>
      <c r="H59" s="42">
        <v>1915</v>
      </c>
      <c r="I59" s="46">
        <v>1915</v>
      </c>
      <c r="J59" s="28">
        <f t="shared" si="0"/>
        <v>0</v>
      </c>
    </row>
    <row r="60" spans="2:10" ht="13.5">
      <c r="B60" s="24">
        <f t="shared" si="1"/>
        <v>41</v>
      </c>
      <c r="C60" s="20" t="s">
        <v>66</v>
      </c>
      <c r="D60" s="26" t="s">
        <v>8</v>
      </c>
      <c r="E60" s="33" t="s">
        <v>69</v>
      </c>
      <c r="F60" s="35">
        <v>10480056</v>
      </c>
      <c r="G60" s="28">
        <v>1</v>
      </c>
      <c r="H60" s="42">
        <v>1481</v>
      </c>
      <c r="I60" s="46">
        <v>1481</v>
      </c>
      <c r="J60" s="28">
        <f t="shared" si="0"/>
        <v>0</v>
      </c>
    </row>
    <row r="61" spans="2:10" ht="12.75">
      <c r="B61" s="20"/>
      <c r="C61" s="21" t="s">
        <v>70</v>
      </c>
      <c r="D61" s="22" t="s">
        <v>6</v>
      </c>
      <c r="E61" s="22" t="s">
        <v>6</v>
      </c>
      <c r="F61" s="22" t="s">
        <v>6</v>
      </c>
      <c r="G61" s="40">
        <f>SUM(G21:G60)</f>
        <v>40</v>
      </c>
      <c r="H61" s="40">
        <f>SUM(H21:H60)</f>
        <v>163724.78</v>
      </c>
      <c r="I61" s="40">
        <f>SUM(I21:I60)</f>
        <v>143481.74999999997</v>
      </c>
      <c r="J61" s="40">
        <f>SUM(J21:J60)</f>
        <v>20243.03</v>
      </c>
    </row>
    <row r="62" spans="2:10" ht="15">
      <c r="B62" s="118" t="s">
        <v>17</v>
      </c>
      <c r="C62" s="118"/>
      <c r="D62" s="118"/>
      <c r="E62" s="118"/>
      <c r="F62" s="118"/>
      <c r="G62" s="118"/>
      <c r="H62" s="118"/>
      <c r="I62" s="118"/>
      <c r="J62" s="118"/>
    </row>
    <row r="63" spans="2:10" ht="12.75">
      <c r="B63" s="24">
        <v>42</v>
      </c>
      <c r="C63" s="20" t="s">
        <v>71</v>
      </c>
      <c r="D63" s="26" t="s">
        <v>8</v>
      </c>
      <c r="E63" s="35">
        <v>2009</v>
      </c>
      <c r="F63" s="35">
        <v>10500009</v>
      </c>
      <c r="G63" s="28">
        <v>1</v>
      </c>
      <c r="H63" s="49">
        <v>90000</v>
      </c>
      <c r="I63" s="49">
        <v>10125</v>
      </c>
      <c r="J63" s="28">
        <f>H63-I63</f>
        <v>79875</v>
      </c>
    </row>
    <row r="64" spans="2:19" ht="12.75">
      <c r="B64" s="2">
        <v>43</v>
      </c>
      <c r="C64" s="20" t="s">
        <v>73</v>
      </c>
      <c r="D64" s="26" t="s">
        <v>8</v>
      </c>
      <c r="E64" s="48" t="s">
        <v>72</v>
      </c>
      <c r="F64" s="35">
        <v>101500019</v>
      </c>
      <c r="G64" s="28">
        <v>1</v>
      </c>
      <c r="H64" s="50">
        <v>499000</v>
      </c>
      <c r="I64" s="50">
        <v>124750</v>
      </c>
      <c r="J64" s="28">
        <f>H64-I64</f>
        <v>374250</v>
      </c>
      <c r="K64" s="16">
        <v>1</v>
      </c>
      <c r="L64" s="17" t="e">
        <f>#REF!</f>
        <v>#REF!</v>
      </c>
      <c r="M64" s="18" t="e">
        <f>#REF!</f>
        <v>#REF!</v>
      </c>
      <c r="N64" s="19">
        <f>G64</f>
        <v>1</v>
      </c>
      <c r="O64" s="18">
        <f>H64</f>
        <v>499000</v>
      </c>
      <c r="P64" s="18">
        <f>I64</f>
        <v>124750</v>
      </c>
      <c r="Q64" s="18">
        <f>J64</f>
        <v>374250</v>
      </c>
      <c r="R64" s="18">
        <v>1</v>
      </c>
      <c r="S64" s="18">
        <v>1235</v>
      </c>
    </row>
    <row r="65" spans="2:10" ht="12.75">
      <c r="B65" s="20"/>
      <c r="C65" s="21" t="s">
        <v>74</v>
      </c>
      <c r="D65" s="22" t="s">
        <v>6</v>
      </c>
      <c r="E65" s="22" t="s">
        <v>6</v>
      </c>
      <c r="F65" s="22" t="s">
        <v>6</v>
      </c>
      <c r="G65" s="40">
        <f>SUM(G63:G64)</f>
        <v>2</v>
      </c>
      <c r="H65" s="40">
        <f>SUM(H63:H64)</f>
        <v>589000</v>
      </c>
      <c r="I65" s="40">
        <f>SUM(I63:I64)</f>
        <v>134875</v>
      </c>
      <c r="J65" s="40">
        <f>SUM(J63:J64)</f>
        <v>454125</v>
      </c>
    </row>
    <row r="66" spans="2:10" ht="15">
      <c r="B66" s="118" t="s">
        <v>16</v>
      </c>
      <c r="C66" s="118"/>
      <c r="D66" s="118"/>
      <c r="E66" s="118"/>
      <c r="F66" s="118"/>
      <c r="G66" s="118"/>
      <c r="H66" s="118"/>
      <c r="I66" s="118"/>
      <c r="J66" s="118"/>
    </row>
    <row r="67" spans="2:10" ht="12.75">
      <c r="B67" s="24">
        <v>44</v>
      </c>
      <c r="C67" s="20" t="s">
        <v>75</v>
      </c>
      <c r="D67" s="26" t="s">
        <v>8</v>
      </c>
      <c r="E67" s="24" t="s">
        <v>69</v>
      </c>
      <c r="F67" s="35">
        <v>10630001</v>
      </c>
      <c r="G67" s="51">
        <v>1</v>
      </c>
      <c r="H67" s="45">
        <v>253</v>
      </c>
      <c r="I67" s="45">
        <v>253</v>
      </c>
      <c r="J67" s="28">
        <f>H67-I67</f>
        <v>0</v>
      </c>
    </row>
    <row r="68" spans="2:10" ht="12.75">
      <c r="B68" s="24">
        <v>45</v>
      </c>
      <c r="C68" s="20" t="s">
        <v>76</v>
      </c>
      <c r="D68" s="26" t="s">
        <v>8</v>
      </c>
      <c r="E68" s="24" t="s">
        <v>69</v>
      </c>
      <c r="F68" s="35">
        <v>10630002</v>
      </c>
      <c r="G68" s="51">
        <v>1</v>
      </c>
      <c r="H68" s="45">
        <v>263</v>
      </c>
      <c r="I68" s="45">
        <v>263</v>
      </c>
      <c r="J68" s="28">
        <f>H68-I68</f>
        <v>0</v>
      </c>
    </row>
    <row r="69" spans="2:19" ht="12.75">
      <c r="B69" s="2">
        <v>46</v>
      </c>
      <c r="C69" s="20" t="s">
        <v>77</v>
      </c>
      <c r="D69" s="26" t="s">
        <v>8</v>
      </c>
      <c r="E69" s="24" t="s">
        <v>69</v>
      </c>
      <c r="F69" s="35">
        <v>10630003</v>
      </c>
      <c r="G69" s="51">
        <v>1</v>
      </c>
      <c r="H69" s="45">
        <v>155</v>
      </c>
      <c r="I69" s="45">
        <v>155</v>
      </c>
      <c r="J69" s="28">
        <f>H69-I69</f>
        <v>0</v>
      </c>
      <c r="K69" s="16">
        <v>1</v>
      </c>
      <c r="L69" s="17" t="e">
        <f>#REF!</f>
        <v>#REF!</v>
      </c>
      <c r="M69" s="18" t="e">
        <f>#REF!</f>
        <v>#REF!</v>
      </c>
      <c r="N69" s="19">
        <f>G69</f>
        <v>1</v>
      </c>
      <c r="O69" s="18">
        <f>H69</f>
        <v>155</v>
      </c>
      <c r="P69" s="18">
        <f>I69</f>
        <v>155</v>
      </c>
      <c r="Q69" s="18">
        <f>J69</f>
        <v>0</v>
      </c>
      <c r="R69" s="18">
        <v>2</v>
      </c>
      <c r="S69" s="18">
        <v>429.99</v>
      </c>
    </row>
    <row r="70" spans="2:10" ht="12.75">
      <c r="B70" s="20"/>
      <c r="C70" s="21" t="s">
        <v>78</v>
      </c>
      <c r="D70" s="22" t="s">
        <v>6</v>
      </c>
      <c r="E70" s="22" t="s">
        <v>6</v>
      </c>
      <c r="F70" s="22" t="s">
        <v>6</v>
      </c>
      <c r="G70" s="40">
        <f>SUM(G67:G69)</f>
        <v>3</v>
      </c>
      <c r="H70" s="40">
        <f>SUM(H67:H69)</f>
        <v>671</v>
      </c>
      <c r="I70" s="40">
        <f>SUM(I67:I69)</f>
        <v>671</v>
      </c>
      <c r="J70" s="40">
        <f>SUM(J67:J69)</f>
        <v>0</v>
      </c>
    </row>
    <row r="71" spans="2:10" ht="15">
      <c r="B71" s="118" t="s">
        <v>18</v>
      </c>
      <c r="C71" s="118"/>
      <c r="D71" s="118"/>
      <c r="E71" s="118"/>
      <c r="F71" s="118"/>
      <c r="G71" s="118"/>
      <c r="H71" s="118"/>
      <c r="I71" s="118"/>
      <c r="J71" s="118"/>
    </row>
    <row r="72" spans="2:19" ht="12.75">
      <c r="B72" s="2">
        <v>47</v>
      </c>
      <c r="C72" s="52" t="s">
        <v>79</v>
      </c>
      <c r="D72" s="61" t="s">
        <v>8</v>
      </c>
      <c r="E72" s="24" t="s">
        <v>69</v>
      </c>
      <c r="F72" s="62">
        <v>1130001</v>
      </c>
      <c r="G72" s="64">
        <v>1</v>
      </c>
      <c r="H72" s="46">
        <v>92</v>
      </c>
      <c r="I72" s="1">
        <f>H72*50%</f>
        <v>46</v>
      </c>
      <c r="J72" s="1">
        <f>H72-I72</f>
        <v>46</v>
      </c>
      <c r="K72" s="16">
        <v>1</v>
      </c>
      <c r="L72" s="17" t="e">
        <f>#REF!</f>
        <v>#REF!</v>
      </c>
      <c r="M72" s="18" t="e">
        <f>#REF!</f>
        <v>#REF!</v>
      </c>
      <c r="N72" s="19">
        <f>G72</f>
        <v>1</v>
      </c>
      <c r="O72" s="18">
        <f>H72</f>
        <v>92</v>
      </c>
      <c r="P72" s="18">
        <f>I72</f>
        <v>46</v>
      </c>
      <c r="Q72" s="18">
        <f>J72</f>
        <v>46</v>
      </c>
      <c r="R72" s="18">
        <v>1</v>
      </c>
      <c r="S72" s="18">
        <v>1137</v>
      </c>
    </row>
    <row r="73" spans="2:19" ht="12.75">
      <c r="B73" s="2">
        <f>B72+1</f>
        <v>48</v>
      </c>
      <c r="C73" s="52" t="s">
        <v>80</v>
      </c>
      <c r="D73" s="61" t="s">
        <v>8</v>
      </c>
      <c r="E73" s="24" t="s">
        <v>69</v>
      </c>
      <c r="F73" s="62" t="s">
        <v>85</v>
      </c>
      <c r="G73" s="64">
        <v>3</v>
      </c>
      <c r="H73" s="46">
        <v>246</v>
      </c>
      <c r="I73" s="1">
        <f aca="true" t="shared" si="2" ref="I73:I134">H73*50%</f>
        <v>123</v>
      </c>
      <c r="J73" s="1">
        <f aca="true" t="shared" si="3" ref="J73:J134">H73-I73</f>
        <v>123</v>
      </c>
      <c r="K73" s="16"/>
      <c r="L73" s="17"/>
      <c r="M73" s="18"/>
      <c r="N73" s="19"/>
      <c r="O73" s="18"/>
      <c r="P73" s="18"/>
      <c r="Q73" s="18"/>
      <c r="R73" s="18"/>
      <c r="S73" s="18"/>
    </row>
    <row r="74" spans="2:19" ht="12.75">
      <c r="B74" s="2">
        <f aca="true" t="shared" si="4" ref="B74:B137">B73+1</f>
        <v>49</v>
      </c>
      <c r="C74" s="52" t="s">
        <v>81</v>
      </c>
      <c r="D74" s="61" t="s">
        <v>8</v>
      </c>
      <c r="E74" s="24" t="s">
        <v>69</v>
      </c>
      <c r="F74" s="62" t="s">
        <v>86</v>
      </c>
      <c r="G74" s="64">
        <v>2</v>
      </c>
      <c r="H74" s="46">
        <v>72</v>
      </c>
      <c r="I74" s="1">
        <f t="shared" si="2"/>
        <v>36</v>
      </c>
      <c r="J74" s="1">
        <f t="shared" si="3"/>
        <v>36</v>
      </c>
      <c r="K74" s="16"/>
      <c r="L74" s="17"/>
      <c r="M74" s="18"/>
      <c r="N74" s="19"/>
      <c r="O74" s="18"/>
      <c r="P74" s="18"/>
      <c r="Q74" s="18"/>
      <c r="R74" s="18"/>
      <c r="S74" s="18"/>
    </row>
    <row r="75" spans="2:19" ht="12.75">
      <c r="B75" s="2">
        <f t="shared" si="4"/>
        <v>50</v>
      </c>
      <c r="C75" s="52" t="s">
        <v>82</v>
      </c>
      <c r="D75" s="61" t="s">
        <v>8</v>
      </c>
      <c r="E75" s="24" t="s">
        <v>69</v>
      </c>
      <c r="F75" s="62" t="s">
        <v>87</v>
      </c>
      <c r="G75" s="64">
        <v>2</v>
      </c>
      <c r="H75" s="46">
        <v>16</v>
      </c>
      <c r="I75" s="1">
        <f t="shared" si="2"/>
        <v>8</v>
      </c>
      <c r="J75" s="1">
        <f t="shared" si="3"/>
        <v>8</v>
      </c>
      <c r="K75" s="16"/>
      <c r="L75" s="17"/>
      <c r="M75" s="18"/>
      <c r="N75" s="19"/>
      <c r="O75" s="18"/>
      <c r="P75" s="18"/>
      <c r="Q75" s="18"/>
      <c r="R75" s="18"/>
      <c r="S75" s="18"/>
    </row>
    <row r="76" spans="2:19" ht="12.75">
      <c r="B76" s="2">
        <f t="shared" si="4"/>
        <v>51</v>
      </c>
      <c r="C76" s="52" t="s">
        <v>83</v>
      </c>
      <c r="D76" s="61" t="s">
        <v>8</v>
      </c>
      <c r="E76" s="24" t="s">
        <v>69</v>
      </c>
      <c r="F76" s="62" t="s">
        <v>88</v>
      </c>
      <c r="G76" s="64">
        <v>3</v>
      </c>
      <c r="H76" s="46">
        <v>42</v>
      </c>
      <c r="I76" s="1">
        <f t="shared" si="2"/>
        <v>21</v>
      </c>
      <c r="J76" s="1">
        <f t="shared" si="3"/>
        <v>21</v>
      </c>
      <c r="K76" s="16"/>
      <c r="L76" s="17"/>
      <c r="M76" s="18"/>
      <c r="N76" s="19"/>
      <c r="O76" s="18"/>
      <c r="P76" s="18"/>
      <c r="Q76" s="18"/>
      <c r="R76" s="18"/>
      <c r="S76" s="18"/>
    </row>
    <row r="77" spans="2:19" ht="12.75">
      <c r="B77" s="2">
        <f t="shared" si="4"/>
        <v>52</v>
      </c>
      <c r="C77" s="52" t="s">
        <v>84</v>
      </c>
      <c r="D77" s="61" t="s">
        <v>8</v>
      </c>
      <c r="E77" s="24" t="s">
        <v>69</v>
      </c>
      <c r="F77" s="62">
        <v>1130110</v>
      </c>
      <c r="G77" s="64">
        <v>5</v>
      </c>
      <c r="H77" s="46">
        <v>45</v>
      </c>
      <c r="I77" s="1">
        <f t="shared" si="2"/>
        <v>22.5</v>
      </c>
      <c r="J77" s="1">
        <f t="shared" si="3"/>
        <v>22.5</v>
      </c>
      <c r="K77" s="16"/>
      <c r="L77" s="17"/>
      <c r="M77" s="18"/>
      <c r="N77" s="19"/>
      <c r="O77" s="18"/>
      <c r="P77" s="18"/>
      <c r="Q77" s="18"/>
      <c r="R77" s="18"/>
      <c r="S77" s="18"/>
    </row>
    <row r="78" spans="2:19" ht="12.75">
      <c r="B78" s="2">
        <f t="shared" si="4"/>
        <v>53</v>
      </c>
      <c r="C78" s="52" t="s">
        <v>89</v>
      </c>
      <c r="D78" s="61" t="s">
        <v>8</v>
      </c>
      <c r="E78" s="24" t="s">
        <v>69</v>
      </c>
      <c r="F78" s="62">
        <v>1130111</v>
      </c>
      <c r="G78" s="64">
        <v>1</v>
      </c>
      <c r="H78" s="46">
        <v>53</v>
      </c>
      <c r="I78" s="1">
        <f t="shared" si="2"/>
        <v>26.5</v>
      </c>
      <c r="J78" s="1">
        <f t="shared" si="3"/>
        <v>26.5</v>
      </c>
      <c r="K78" s="16"/>
      <c r="L78" s="17"/>
      <c r="M78" s="18"/>
      <c r="N78" s="19"/>
      <c r="O78" s="18"/>
      <c r="P78" s="18"/>
      <c r="Q78" s="18"/>
      <c r="R78" s="18"/>
      <c r="S78" s="18"/>
    </row>
    <row r="79" spans="2:19" ht="12.75">
      <c r="B79" s="2">
        <f t="shared" si="4"/>
        <v>54</v>
      </c>
      <c r="C79" s="52" t="s">
        <v>90</v>
      </c>
      <c r="D79" s="61" t="s">
        <v>8</v>
      </c>
      <c r="E79" s="24" t="s">
        <v>69</v>
      </c>
      <c r="F79" s="62" t="s">
        <v>126</v>
      </c>
      <c r="G79" s="64">
        <v>4</v>
      </c>
      <c r="H79" s="46">
        <v>188</v>
      </c>
      <c r="I79" s="1">
        <f t="shared" si="2"/>
        <v>94</v>
      </c>
      <c r="J79" s="1">
        <f t="shared" si="3"/>
        <v>94</v>
      </c>
      <c r="K79" s="16"/>
      <c r="L79" s="17"/>
      <c r="M79" s="18"/>
      <c r="N79" s="19"/>
      <c r="O79" s="18"/>
      <c r="P79" s="18"/>
      <c r="Q79" s="18"/>
      <c r="R79" s="18"/>
      <c r="S79" s="18"/>
    </row>
    <row r="80" spans="2:19" ht="12.75">
      <c r="B80" s="2">
        <f t="shared" si="4"/>
        <v>55</v>
      </c>
      <c r="C80" s="52" t="s">
        <v>91</v>
      </c>
      <c r="D80" s="61" t="s">
        <v>8</v>
      </c>
      <c r="E80" s="24" t="s">
        <v>69</v>
      </c>
      <c r="F80" s="62" t="s">
        <v>127</v>
      </c>
      <c r="G80" s="64">
        <v>4</v>
      </c>
      <c r="H80" s="46">
        <v>200</v>
      </c>
      <c r="I80" s="1">
        <f t="shared" si="2"/>
        <v>100</v>
      </c>
      <c r="J80" s="1">
        <f t="shared" si="3"/>
        <v>100</v>
      </c>
      <c r="K80" s="16"/>
      <c r="L80" s="17"/>
      <c r="M80" s="18"/>
      <c r="N80" s="19"/>
      <c r="O80" s="18"/>
      <c r="P80" s="18"/>
      <c r="Q80" s="18"/>
      <c r="R80" s="18"/>
      <c r="S80" s="18"/>
    </row>
    <row r="81" spans="2:19" ht="12.75">
      <c r="B81" s="2">
        <f t="shared" si="4"/>
        <v>56</v>
      </c>
      <c r="C81" s="52" t="s">
        <v>92</v>
      </c>
      <c r="D81" s="61" t="s">
        <v>8</v>
      </c>
      <c r="E81" s="24" t="s">
        <v>69</v>
      </c>
      <c r="F81" s="62" t="s">
        <v>128</v>
      </c>
      <c r="G81" s="64">
        <v>2</v>
      </c>
      <c r="H81" s="46">
        <v>110</v>
      </c>
      <c r="I81" s="1">
        <f t="shared" si="2"/>
        <v>55</v>
      </c>
      <c r="J81" s="1">
        <f t="shared" si="3"/>
        <v>55</v>
      </c>
      <c r="K81" s="16"/>
      <c r="L81" s="17"/>
      <c r="M81" s="18"/>
      <c r="N81" s="19"/>
      <c r="O81" s="18"/>
      <c r="P81" s="18"/>
      <c r="Q81" s="18"/>
      <c r="R81" s="18"/>
      <c r="S81" s="18"/>
    </row>
    <row r="82" spans="2:19" ht="12.75">
      <c r="B82" s="2">
        <f t="shared" si="4"/>
        <v>57</v>
      </c>
      <c r="C82" s="52" t="s">
        <v>93</v>
      </c>
      <c r="D82" s="61" t="s">
        <v>8</v>
      </c>
      <c r="E82" s="24" t="s">
        <v>69</v>
      </c>
      <c r="F82" s="62">
        <v>1130040</v>
      </c>
      <c r="G82" s="64">
        <v>1</v>
      </c>
      <c r="H82" s="46">
        <v>18</v>
      </c>
      <c r="I82" s="1">
        <f t="shared" si="2"/>
        <v>9</v>
      </c>
      <c r="J82" s="1">
        <f t="shared" si="3"/>
        <v>9</v>
      </c>
      <c r="K82" s="16"/>
      <c r="L82" s="17"/>
      <c r="M82" s="18"/>
      <c r="N82" s="19"/>
      <c r="O82" s="18"/>
      <c r="P82" s="18"/>
      <c r="Q82" s="18"/>
      <c r="R82" s="18"/>
      <c r="S82" s="18"/>
    </row>
    <row r="83" spans="2:19" ht="12.75">
      <c r="B83" s="2">
        <f t="shared" si="4"/>
        <v>58</v>
      </c>
      <c r="C83" s="52" t="s">
        <v>94</v>
      </c>
      <c r="D83" s="61" t="s">
        <v>8</v>
      </c>
      <c r="E83" s="24" t="s">
        <v>69</v>
      </c>
      <c r="F83" s="62">
        <v>1130082</v>
      </c>
      <c r="G83" s="64">
        <v>1</v>
      </c>
      <c r="H83" s="46">
        <v>75</v>
      </c>
      <c r="I83" s="1">
        <f t="shared" si="2"/>
        <v>37.5</v>
      </c>
      <c r="J83" s="1">
        <f t="shared" si="3"/>
        <v>37.5</v>
      </c>
      <c r="K83" s="16"/>
      <c r="L83" s="17"/>
      <c r="M83" s="18"/>
      <c r="N83" s="19"/>
      <c r="O83" s="18"/>
      <c r="P83" s="18"/>
      <c r="Q83" s="18"/>
      <c r="R83" s="18"/>
      <c r="S83" s="18"/>
    </row>
    <row r="84" spans="2:19" ht="12.75">
      <c r="B84" s="2">
        <f t="shared" si="4"/>
        <v>59</v>
      </c>
      <c r="C84" s="52" t="s">
        <v>95</v>
      </c>
      <c r="D84" s="61" t="s">
        <v>8</v>
      </c>
      <c r="E84" s="24" t="s">
        <v>69</v>
      </c>
      <c r="F84" s="62">
        <v>1131112</v>
      </c>
      <c r="G84" s="64">
        <v>1</v>
      </c>
      <c r="H84" s="46">
        <v>22</v>
      </c>
      <c r="I84" s="1">
        <f t="shared" si="2"/>
        <v>11</v>
      </c>
      <c r="J84" s="1">
        <f t="shared" si="3"/>
        <v>11</v>
      </c>
      <c r="K84" s="16"/>
      <c r="L84" s="17"/>
      <c r="M84" s="18"/>
      <c r="N84" s="19"/>
      <c r="O84" s="18"/>
      <c r="P84" s="18"/>
      <c r="Q84" s="18"/>
      <c r="R84" s="18"/>
      <c r="S84" s="18"/>
    </row>
    <row r="85" spans="2:19" ht="12.75">
      <c r="B85" s="2">
        <f t="shared" si="4"/>
        <v>60</v>
      </c>
      <c r="C85" s="52" t="s">
        <v>96</v>
      </c>
      <c r="D85" s="61" t="s">
        <v>8</v>
      </c>
      <c r="E85" s="24" t="s">
        <v>69</v>
      </c>
      <c r="F85" s="62">
        <v>1130086</v>
      </c>
      <c r="G85" s="64">
        <v>1</v>
      </c>
      <c r="H85" s="46">
        <v>275</v>
      </c>
      <c r="I85" s="1">
        <f t="shared" si="2"/>
        <v>137.5</v>
      </c>
      <c r="J85" s="1">
        <f t="shared" si="3"/>
        <v>137.5</v>
      </c>
      <c r="K85" s="16"/>
      <c r="L85" s="17"/>
      <c r="M85" s="18"/>
      <c r="N85" s="19"/>
      <c r="O85" s="18"/>
      <c r="P85" s="18"/>
      <c r="Q85" s="18"/>
      <c r="R85" s="18"/>
      <c r="S85" s="18"/>
    </row>
    <row r="86" spans="2:19" ht="12.75">
      <c r="B86" s="2">
        <f t="shared" si="4"/>
        <v>61</v>
      </c>
      <c r="C86" s="53" t="s">
        <v>97</v>
      </c>
      <c r="D86" s="61" t="s">
        <v>8</v>
      </c>
      <c r="E86" s="24" t="s">
        <v>69</v>
      </c>
      <c r="F86" s="62">
        <v>1130092</v>
      </c>
      <c r="G86" s="64">
        <v>1</v>
      </c>
      <c r="H86" s="46">
        <v>149</v>
      </c>
      <c r="I86" s="1">
        <f t="shared" si="2"/>
        <v>74.5</v>
      </c>
      <c r="J86" s="1">
        <f t="shared" si="3"/>
        <v>74.5</v>
      </c>
      <c r="K86" s="16"/>
      <c r="L86" s="17"/>
      <c r="M86" s="18"/>
      <c r="N86" s="19"/>
      <c r="O86" s="18"/>
      <c r="P86" s="18"/>
      <c r="Q86" s="18"/>
      <c r="R86" s="18"/>
      <c r="S86" s="18"/>
    </row>
    <row r="87" spans="2:19" ht="12.75">
      <c r="B87" s="2">
        <f t="shared" si="4"/>
        <v>62</v>
      </c>
      <c r="C87" s="52" t="s">
        <v>98</v>
      </c>
      <c r="D87" s="61" t="s">
        <v>8</v>
      </c>
      <c r="E87" s="24" t="s">
        <v>69</v>
      </c>
      <c r="F87" s="62">
        <v>1130119</v>
      </c>
      <c r="G87" s="64">
        <v>1</v>
      </c>
      <c r="H87" s="46">
        <v>118</v>
      </c>
      <c r="I87" s="1">
        <f t="shared" si="2"/>
        <v>59</v>
      </c>
      <c r="J87" s="1">
        <f t="shared" si="3"/>
        <v>59</v>
      </c>
      <c r="K87" s="16"/>
      <c r="L87" s="17"/>
      <c r="M87" s="18"/>
      <c r="N87" s="19"/>
      <c r="O87" s="18"/>
      <c r="P87" s="18"/>
      <c r="Q87" s="18"/>
      <c r="R87" s="18"/>
      <c r="S87" s="18"/>
    </row>
    <row r="88" spans="2:19" ht="12.75">
      <c r="B88" s="2">
        <f t="shared" si="4"/>
        <v>63</v>
      </c>
      <c r="C88" s="52" t="s">
        <v>99</v>
      </c>
      <c r="D88" s="61" t="s">
        <v>8</v>
      </c>
      <c r="E88" s="24" t="s">
        <v>69</v>
      </c>
      <c r="F88" s="62">
        <v>1130120</v>
      </c>
      <c r="G88" s="64">
        <v>1</v>
      </c>
      <c r="H88" s="46">
        <v>124</v>
      </c>
      <c r="I88" s="1">
        <f t="shared" si="2"/>
        <v>62</v>
      </c>
      <c r="J88" s="1">
        <f t="shared" si="3"/>
        <v>62</v>
      </c>
      <c r="K88" s="16"/>
      <c r="L88" s="17"/>
      <c r="M88" s="18"/>
      <c r="N88" s="19"/>
      <c r="O88" s="18"/>
      <c r="P88" s="18"/>
      <c r="Q88" s="18"/>
      <c r="R88" s="18"/>
      <c r="S88" s="18"/>
    </row>
    <row r="89" spans="2:19" ht="12.75">
      <c r="B89" s="2">
        <f t="shared" si="4"/>
        <v>64</v>
      </c>
      <c r="C89" s="52" t="s">
        <v>100</v>
      </c>
      <c r="D89" s="61" t="s">
        <v>8</v>
      </c>
      <c r="E89" s="24" t="s">
        <v>69</v>
      </c>
      <c r="F89" s="62">
        <v>1130050</v>
      </c>
      <c r="G89" s="64">
        <v>1</v>
      </c>
      <c r="H89" s="46">
        <v>43</v>
      </c>
      <c r="I89" s="1">
        <f t="shared" si="2"/>
        <v>21.5</v>
      </c>
      <c r="J89" s="1">
        <f t="shared" si="3"/>
        <v>21.5</v>
      </c>
      <c r="K89" s="16"/>
      <c r="L89" s="17"/>
      <c r="M89" s="18"/>
      <c r="N89" s="19"/>
      <c r="O89" s="18"/>
      <c r="P89" s="18"/>
      <c r="Q89" s="18"/>
      <c r="R89" s="18"/>
      <c r="S89" s="18"/>
    </row>
    <row r="90" spans="2:19" ht="12.75">
      <c r="B90" s="2">
        <f t="shared" si="4"/>
        <v>65</v>
      </c>
      <c r="C90" s="52" t="s">
        <v>101</v>
      </c>
      <c r="D90" s="61" t="s">
        <v>8</v>
      </c>
      <c r="E90" s="24" t="s">
        <v>69</v>
      </c>
      <c r="F90" s="62" t="s">
        <v>129</v>
      </c>
      <c r="G90" s="64">
        <v>3</v>
      </c>
      <c r="H90" s="46">
        <v>123</v>
      </c>
      <c r="I90" s="1">
        <f t="shared" si="2"/>
        <v>61.5</v>
      </c>
      <c r="J90" s="1">
        <f t="shared" si="3"/>
        <v>61.5</v>
      </c>
      <c r="K90" s="16"/>
      <c r="L90" s="17"/>
      <c r="M90" s="18"/>
      <c r="N90" s="19"/>
      <c r="O90" s="18"/>
      <c r="P90" s="18"/>
      <c r="Q90" s="18"/>
      <c r="R90" s="18"/>
      <c r="S90" s="18"/>
    </row>
    <row r="91" spans="2:19" ht="12.75">
      <c r="B91" s="2">
        <f t="shared" si="4"/>
        <v>66</v>
      </c>
      <c r="C91" s="52" t="s">
        <v>102</v>
      </c>
      <c r="D91" s="61" t="s">
        <v>8</v>
      </c>
      <c r="E91" s="24" t="s">
        <v>69</v>
      </c>
      <c r="F91" s="62" t="s">
        <v>130</v>
      </c>
      <c r="G91" s="64">
        <v>2</v>
      </c>
      <c r="H91" s="46">
        <v>94</v>
      </c>
      <c r="I91" s="1">
        <f t="shared" si="2"/>
        <v>47</v>
      </c>
      <c r="J91" s="1">
        <f t="shared" si="3"/>
        <v>47</v>
      </c>
      <c r="K91" s="16"/>
      <c r="L91" s="17"/>
      <c r="M91" s="18"/>
      <c r="N91" s="19"/>
      <c r="O91" s="18"/>
      <c r="P91" s="18"/>
      <c r="Q91" s="18"/>
      <c r="R91" s="18"/>
      <c r="S91" s="18"/>
    </row>
    <row r="92" spans="2:19" ht="12.75">
      <c r="B92" s="2">
        <f t="shared" si="4"/>
        <v>67</v>
      </c>
      <c r="C92" s="52" t="s">
        <v>103</v>
      </c>
      <c r="D92" s="61" t="s">
        <v>8</v>
      </c>
      <c r="E92" s="24" t="s">
        <v>69</v>
      </c>
      <c r="F92" s="62" t="s">
        <v>131</v>
      </c>
      <c r="G92" s="64">
        <v>2</v>
      </c>
      <c r="H92" s="46">
        <v>86</v>
      </c>
      <c r="I92" s="1">
        <f t="shared" si="2"/>
        <v>43</v>
      </c>
      <c r="J92" s="1">
        <f t="shared" si="3"/>
        <v>43</v>
      </c>
      <c r="K92" s="16"/>
      <c r="L92" s="17"/>
      <c r="M92" s="18"/>
      <c r="N92" s="19"/>
      <c r="O92" s="18"/>
      <c r="P92" s="18"/>
      <c r="Q92" s="18"/>
      <c r="R92" s="18"/>
      <c r="S92" s="18"/>
    </row>
    <row r="93" spans="2:19" ht="12.75">
      <c r="B93" s="2">
        <f t="shared" si="4"/>
        <v>68</v>
      </c>
      <c r="C93" s="52" t="s">
        <v>104</v>
      </c>
      <c r="D93" s="61" t="s">
        <v>8</v>
      </c>
      <c r="E93" s="24" t="s">
        <v>69</v>
      </c>
      <c r="F93" s="62" t="s">
        <v>132</v>
      </c>
      <c r="G93" s="64">
        <v>4</v>
      </c>
      <c r="H93" s="46">
        <v>684</v>
      </c>
      <c r="I93" s="1">
        <f t="shared" si="2"/>
        <v>342</v>
      </c>
      <c r="J93" s="1">
        <f t="shared" si="3"/>
        <v>342</v>
      </c>
      <c r="K93" s="16"/>
      <c r="L93" s="17"/>
      <c r="M93" s="18"/>
      <c r="N93" s="19"/>
      <c r="O93" s="18"/>
      <c r="P93" s="18"/>
      <c r="Q93" s="18"/>
      <c r="R93" s="18"/>
      <c r="S93" s="18"/>
    </row>
    <row r="94" spans="2:19" ht="12.75">
      <c r="B94" s="2">
        <f t="shared" si="4"/>
        <v>69</v>
      </c>
      <c r="C94" s="52" t="s">
        <v>105</v>
      </c>
      <c r="D94" s="61" t="s">
        <v>8</v>
      </c>
      <c r="E94" s="24" t="s">
        <v>69</v>
      </c>
      <c r="F94" s="62" t="s">
        <v>133</v>
      </c>
      <c r="G94" s="64">
        <v>3</v>
      </c>
      <c r="H94" s="46">
        <v>765</v>
      </c>
      <c r="I94" s="1">
        <f t="shared" si="2"/>
        <v>382.5</v>
      </c>
      <c r="J94" s="1">
        <f t="shared" si="3"/>
        <v>382.5</v>
      </c>
      <c r="K94" s="16"/>
      <c r="L94" s="17"/>
      <c r="M94" s="18"/>
      <c r="N94" s="19"/>
      <c r="O94" s="18"/>
      <c r="P94" s="18"/>
      <c r="Q94" s="18"/>
      <c r="R94" s="18"/>
      <c r="S94" s="18"/>
    </row>
    <row r="95" spans="2:19" ht="12.75">
      <c r="B95" s="2">
        <f t="shared" si="4"/>
        <v>70</v>
      </c>
      <c r="C95" s="52" t="s">
        <v>106</v>
      </c>
      <c r="D95" s="61" t="s">
        <v>8</v>
      </c>
      <c r="E95" s="24" t="s">
        <v>69</v>
      </c>
      <c r="F95" s="62">
        <v>1130124</v>
      </c>
      <c r="G95" s="64">
        <v>2</v>
      </c>
      <c r="H95" s="46">
        <v>32</v>
      </c>
      <c r="I95" s="1">
        <f t="shared" si="2"/>
        <v>16</v>
      </c>
      <c r="J95" s="1">
        <f t="shared" si="3"/>
        <v>16</v>
      </c>
      <c r="K95" s="16"/>
      <c r="L95" s="17"/>
      <c r="M95" s="18"/>
      <c r="N95" s="19"/>
      <c r="O95" s="18"/>
      <c r="P95" s="18"/>
      <c r="Q95" s="18"/>
      <c r="R95" s="18"/>
      <c r="S95" s="18"/>
    </row>
    <row r="96" spans="2:19" ht="12.75">
      <c r="B96" s="2">
        <f t="shared" si="4"/>
        <v>71</v>
      </c>
      <c r="C96" s="52" t="s">
        <v>82</v>
      </c>
      <c r="D96" s="61" t="s">
        <v>8</v>
      </c>
      <c r="E96" s="24" t="s">
        <v>69</v>
      </c>
      <c r="F96" s="62" t="s">
        <v>134</v>
      </c>
      <c r="G96" s="64">
        <v>3</v>
      </c>
      <c r="H96" s="46">
        <v>204</v>
      </c>
      <c r="I96" s="1">
        <f t="shared" si="2"/>
        <v>102</v>
      </c>
      <c r="J96" s="1">
        <f t="shared" si="3"/>
        <v>102</v>
      </c>
      <c r="K96" s="16"/>
      <c r="L96" s="17"/>
      <c r="M96" s="18"/>
      <c r="N96" s="19"/>
      <c r="O96" s="18"/>
      <c r="P96" s="18"/>
      <c r="Q96" s="18"/>
      <c r="R96" s="18"/>
      <c r="S96" s="18"/>
    </row>
    <row r="97" spans="2:19" ht="12.75">
      <c r="B97" s="2">
        <f t="shared" si="4"/>
        <v>72</v>
      </c>
      <c r="C97" s="52" t="s">
        <v>107</v>
      </c>
      <c r="D97" s="61" t="s">
        <v>8</v>
      </c>
      <c r="E97" s="24" t="s">
        <v>69</v>
      </c>
      <c r="F97" s="62">
        <v>1130125</v>
      </c>
      <c r="G97" s="64">
        <v>1</v>
      </c>
      <c r="H97" s="46">
        <v>180</v>
      </c>
      <c r="I97" s="1">
        <f t="shared" si="2"/>
        <v>90</v>
      </c>
      <c r="J97" s="1">
        <f t="shared" si="3"/>
        <v>90</v>
      </c>
      <c r="K97" s="16"/>
      <c r="L97" s="17"/>
      <c r="M97" s="18"/>
      <c r="N97" s="19"/>
      <c r="O97" s="18"/>
      <c r="P97" s="18"/>
      <c r="Q97" s="18"/>
      <c r="R97" s="18"/>
      <c r="S97" s="18"/>
    </row>
    <row r="98" spans="2:19" ht="12.75">
      <c r="B98" s="2">
        <f t="shared" si="4"/>
        <v>73</v>
      </c>
      <c r="C98" s="52" t="s">
        <v>108</v>
      </c>
      <c r="D98" s="61" t="s">
        <v>8</v>
      </c>
      <c r="E98" s="24" t="s">
        <v>69</v>
      </c>
      <c r="F98" s="62">
        <v>1130126</v>
      </c>
      <c r="G98" s="64">
        <v>1</v>
      </c>
      <c r="H98" s="46">
        <v>320</v>
      </c>
      <c r="I98" s="1">
        <f t="shared" si="2"/>
        <v>160</v>
      </c>
      <c r="J98" s="1">
        <f t="shared" si="3"/>
        <v>160</v>
      </c>
      <c r="K98" s="16"/>
      <c r="L98" s="17"/>
      <c r="M98" s="18"/>
      <c r="N98" s="19"/>
      <c r="O98" s="18"/>
      <c r="P98" s="18"/>
      <c r="Q98" s="18"/>
      <c r="R98" s="18"/>
      <c r="S98" s="18"/>
    </row>
    <row r="99" spans="2:19" ht="12.75">
      <c r="B99" s="2">
        <f t="shared" si="4"/>
        <v>74</v>
      </c>
      <c r="C99" s="52" t="s">
        <v>109</v>
      </c>
      <c r="D99" s="61" t="s">
        <v>8</v>
      </c>
      <c r="E99" s="24" t="s">
        <v>69</v>
      </c>
      <c r="F99" s="62">
        <v>1130107</v>
      </c>
      <c r="G99" s="64">
        <v>1</v>
      </c>
      <c r="H99" s="46">
        <v>22</v>
      </c>
      <c r="I99" s="1">
        <f t="shared" si="2"/>
        <v>11</v>
      </c>
      <c r="J99" s="1">
        <f t="shared" si="3"/>
        <v>11</v>
      </c>
      <c r="K99" s="16"/>
      <c r="L99" s="17"/>
      <c r="M99" s="18"/>
      <c r="N99" s="19"/>
      <c r="O99" s="18"/>
      <c r="P99" s="18"/>
      <c r="Q99" s="18"/>
      <c r="R99" s="18"/>
      <c r="S99" s="18"/>
    </row>
    <row r="100" spans="2:19" ht="12.75">
      <c r="B100" s="2">
        <f t="shared" si="4"/>
        <v>75</v>
      </c>
      <c r="C100" s="52" t="s">
        <v>110</v>
      </c>
      <c r="D100" s="61" t="s">
        <v>8</v>
      </c>
      <c r="E100" s="24" t="s">
        <v>69</v>
      </c>
      <c r="F100" s="62">
        <v>1130095</v>
      </c>
      <c r="G100" s="64">
        <v>1</v>
      </c>
      <c r="H100" s="46">
        <v>990</v>
      </c>
      <c r="I100" s="1">
        <f t="shared" si="2"/>
        <v>495</v>
      </c>
      <c r="J100" s="1">
        <f t="shared" si="3"/>
        <v>495</v>
      </c>
      <c r="K100" s="16"/>
      <c r="L100" s="17"/>
      <c r="M100" s="18"/>
      <c r="N100" s="19"/>
      <c r="O100" s="18"/>
      <c r="P100" s="18"/>
      <c r="Q100" s="18"/>
      <c r="R100" s="18"/>
      <c r="S100" s="18"/>
    </row>
    <row r="101" spans="2:19" ht="12.75">
      <c r="B101" s="2">
        <f t="shared" si="4"/>
        <v>76</v>
      </c>
      <c r="C101" s="52" t="s">
        <v>111</v>
      </c>
      <c r="D101" s="61" t="s">
        <v>8</v>
      </c>
      <c r="E101" s="24" t="s">
        <v>69</v>
      </c>
      <c r="F101" s="62">
        <v>1130100</v>
      </c>
      <c r="G101" s="64">
        <v>1</v>
      </c>
      <c r="H101" s="46">
        <v>995</v>
      </c>
      <c r="I101" s="1">
        <f t="shared" si="2"/>
        <v>497.5</v>
      </c>
      <c r="J101" s="1">
        <f t="shared" si="3"/>
        <v>497.5</v>
      </c>
      <c r="K101" s="16"/>
      <c r="L101" s="17"/>
      <c r="M101" s="18"/>
      <c r="N101" s="19"/>
      <c r="O101" s="18"/>
      <c r="P101" s="18"/>
      <c r="Q101" s="18"/>
      <c r="R101" s="18"/>
      <c r="S101" s="18"/>
    </row>
    <row r="102" spans="2:19" ht="12.75">
      <c r="B102" s="2">
        <f t="shared" si="4"/>
        <v>77</v>
      </c>
      <c r="C102" s="52" t="s">
        <v>112</v>
      </c>
      <c r="D102" s="61" t="s">
        <v>8</v>
      </c>
      <c r="E102" s="24" t="s">
        <v>69</v>
      </c>
      <c r="F102" s="62">
        <v>1130107</v>
      </c>
      <c r="G102" s="64">
        <v>1</v>
      </c>
      <c r="H102" s="46">
        <v>600</v>
      </c>
      <c r="I102" s="1">
        <f t="shared" si="2"/>
        <v>300</v>
      </c>
      <c r="J102" s="1">
        <f t="shared" si="3"/>
        <v>300</v>
      </c>
      <c r="K102" s="16"/>
      <c r="L102" s="17"/>
      <c r="M102" s="18"/>
      <c r="N102" s="19"/>
      <c r="O102" s="18"/>
      <c r="P102" s="18"/>
      <c r="Q102" s="18"/>
      <c r="R102" s="18"/>
      <c r="S102" s="18"/>
    </row>
    <row r="103" spans="2:19" ht="12.75">
      <c r="B103" s="2">
        <f t="shared" si="4"/>
        <v>78</v>
      </c>
      <c r="C103" s="52" t="s">
        <v>113</v>
      </c>
      <c r="D103" s="61" t="s">
        <v>8</v>
      </c>
      <c r="E103" s="24" t="s">
        <v>69</v>
      </c>
      <c r="F103" s="62">
        <v>1130108</v>
      </c>
      <c r="G103" s="64">
        <v>1</v>
      </c>
      <c r="H103" s="46">
        <v>53</v>
      </c>
      <c r="I103" s="1">
        <f t="shared" si="2"/>
        <v>26.5</v>
      </c>
      <c r="J103" s="1">
        <f t="shared" si="3"/>
        <v>26.5</v>
      </c>
      <c r="K103" s="16"/>
      <c r="L103" s="17"/>
      <c r="M103" s="18"/>
      <c r="N103" s="19"/>
      <c r="O103" s="18"/>
      <c r="P103" s="18"/>
      <c r="Q103" s="18"/>
      <c r="R103" s="18"/>
      <c r="S103" s="18"/>
    </row>
    <row r="104" spans="2:19" ht="12.75">
      <c r="B104" s="2">
        <f t="shared" si="4"/>
        <v>79</v>
      </c>
      <c r="C104" s="52" t="s">
        <v>94</v>
      </c>
      <c r="D104" s="61" t="s">
        <v>8</v>
      </c>
      <c r="E104" s="24" t="s">
        <v>69</v>
      </c>
      <c r="F104" s="62">
        <v>1130131</v>
      </c>
      <c r="G104" s="64">
        <v>1</v>
      </c>
      <c r="H104" s="46">
        <v>600</v>
      </c>
      <c r="I104" s="1">
        <f t="shared" si="2"/>
        <v>300</v>
      </c>
      <c r="J104" s="1">
        <f t="shared" si="3"/>
        <v>300</v>
      </c>
      <c r="K104" s="16"/>
      <c r="L104" s="17"/>
      <c r="M104" s="18"/>
      <c r="N104" s="19"/>
      <c r="O104" s="18"/>
      <c r="P104" s="18"/>
      <c r="Q104" s="18"/>
      <c r="R104" s="18"/>
      <c r="S104" s="18"/>
    </row>
    <row r="105" spans="2:19" ht="12.75">
      <c r="B105" s="2">
        <f t="shared" si="4"/>
        <v>80</v>
      </c>
      <c r="C105" s="52" t="s">
        <v>114</v>
      </c>
      <c r="D105" s="61" t="s">
        <v>8</v>
      </c>
      <c r="E105" s="24" t="s">
        <v>69</v>
      </c>
      <c r="F105" s="62">
        <v>1130109</v>
      </c>
      <c r="G105" s="64">
        <v>2</v>
      </c>
      <c r="H105" s="46">
        <v>6</v>
      </c>
      <c r="I105" s="1">
        <f t="shared" si="2"/>
        <v>3</v>
      </c>
      <c r="J105" s="1">
        <f t="shared" si="3"/>
        <v>3</v>
      </c>
      <c r="K105" s="16"/>
      <c r="L105" s="17"/>
      <c r="M105" s="18"/>
      <c r="N105" s="19"/>
      <c r="O105" s="18"/>
      <c r="P105" s="18"/>
      <c r="Q105" s="18"/>
      <c r="R105" s="18"/>
      <c r="S105" s="18"/>
    </row>
    <row r="106" spans="2:19" ht="12.75">
      <c r="B106" s="2">
        <f t="shared" si="4"/>
        <v>81</v>
      </c>
      <c r="C106" s="52" t="s">
        <v>115</v>
      </c>
      <c r="D106" s="61" t="s">
        <v>8</v>
      </c>
      <c r="E106" s="24" t="s">
        <v>69</v>
      </c>
      <c r="F106" s="62">
        <v>1130128</v>
      </c>
      <c r="G106" s="64">
        <v>4</v>
      </c>
      <c r="H106" s="46">
        <v>12</v>
      </c>
      <c r="I106" s="1">
        <f t="shared" si="2"/>
        <v>6</v>
      </c>
      <c r="J106" s="1">
        <f t="shared" si="3"/>
        <v>6</v>
      </c>
      <c r="K106" s="16"/>
      <c r="L106" s="17"/>
      <c r="M106" s="18"/>
      <c r="N106" s="19"/>
      <c r="O106" s="18"/>
      <c r="P106" s="18"/>
      <c r="Q106" s="18"/>
      <c r="R106" s="18"/>
      <c r="S106" s="18"/>
    </row>
    <row r="107" spans="2:19" ht="12.75">
      <c r="B107" s="2">
        <f t="shared" si="4"/>
        <v>82</v>
      </c>
      <c r="C107" s="52" t="s">
        <v>116</v>
      </c>
      <c r="D107" s="61" t="s">
        <v>8</v>
      </c>
      <c r="E107" s="24" t="s">
        <v>69</v>
      </c>
      <c r="F107" s="62">
        <v>1130129</v>
      </c>
      <c r="G107" s="64">
        <v>1</v>
      </c>
      <c r="H107" s="46">
        <v>8</v>
      </c>
      <c r="I107" s="1">
        <f t="shared" si="2"/>
        <v>4</v>
      </c>
      <c r="J107" s="1">
        <f t="shared" si="3"/>
        <v>4</v>
      </c>
      <c r="K107" s="16"/>
      <c r="L107" s="17"/>
      <c r="M107" s="18"/>
      <c r="N107" s="19"/>
      <c r="O107" s="18"/>
      <c r="P107" s="18"/>
      <c r="Q107" s="18"/>
      <c r="R107" s="18"/>
      <c r="S107" s="18"/>
    </row>
    <row r="108" spans="2:19" ht="12.75">
      <c r="B108" s="2">
        <f t="shared" si="4"/>
        <v>83</v>
      </c>
      <c r="C108" s="52" t="s">
        <v>117</v>
      </c>
      <c r="D108" s="61" t="s">
        <v>8</v>
      </c>
      <c r="E108" s="24" t="s">
        <v>69</v>
      </c>
      <c r="F108" s="62">
        <v>1130130</v>
      </c>
      <c r="G108" s="64">
        <v>1</v>
      </c>
      <c r="H108" s="46">
        <v>10</v>
      </c>
      <c r="I108" s="1">
        <f t="shared" si="2"/>
        <v>5</v>
      </c>
      <c r="J108" s="1">
        <f t="shared" si="3"/>
        <v>5</v>
      </c>
      <c r="K108" s="16"/>
      <c r="L108" s="17"/>
      <c r="M108" s="18"/>
      <c r="N108" s="19"/>
      <c r="O108" s="18"/>
      <c r="P108" s="18"/>
      <c r="Q108" s="18"/>
      <c r="R108" s="18"/>
      <c r="S108" s="18"/>
    </row>
    <row r="109" spans="2:19" ht="12.75">
      <c r="B109" s="2">
        <f t="shared" si="4"/>
        <v>84</v>
      </c>
      <c r="C109" s="54" t="s">
        <v>118</v>
      </c>
      <c r="D109" s="61" t="s">
        <v>8</v>
      </c>
      <c r="E109" s="24" t="s">
        <v>69</v>
      </c>
      <c r="F109" s="63">
        <v>11207</v>
      </c>
      <c r="G109" s="64">
        <v>3</v>
      </c>
      <c r="H109" s="46">
        <v>645</v>
      </c>
      <c r="I109" s="1">
        <f t="shared" si="2"/>
        <v>322.5</v>
      </c>
      <c r="J109" s="1">
        <f t="shared" si="3"/>
        <v>322.5</v>
      </c>
      <c r="K109" s="16"/>
      <c r="L109" s="17"/>
      <c r="M109" s="18"/>
      <c r="N109" s="19"/>
      <c r="O109" s="18"/>
      <c r="P109" s="18"/>
      <c r="Q109" s="18"/>
      <c r="R109" s="18"/>
      <c r="S109" s="18"/>
    </row>
    <row r="110" spans="2:19" ht="12.75">
      <c r="B110" s="2">
        <f t="shared" si="4"/>
        <v>85</v>
      </c>
      <c r="C110" s="54" t="s">
        <v>119</v>
      </c>
      <c r="D110" s="61" t="s">
        <v>8</v>
      </c>
      <c r="E110" s="24" t="s">
        <v>69</v>
      </c>
      <c r="F110" s="63">
        <v>11208</v>
      </c>
      <c r="G110" s="64">
        <v>2</v>
      </c>
      <c r="H110" s="46">
        <v>300</v>
      </c>
      <c r="I110" s="1">
        <f t="shared" si="2"/>
        <v>150</v>
      </c>
      <c r="J110" s="1">
        <f t="shared" si="3"/>
        <v>150</v>
      </c>
      <c r="K110" s="16"/>
      <c r="L110" s="17"/>
      <c r="M110" s="18"/>
      <c r="N110" s="19"/>
      <c r="O110" s="18"/>
      <c r="P110" s="18"/>
      <c r="Q110" s="18"/>
      <c r="R110" s="18"/>
      <c r="S110" s="18"/>
    </row>
    <row r="111" spans="2:19" ht="12.75">
      <c r="B111" s="2">
        <f t="shared" si="4"/>
        <v>86</v>
      </c>
      <c r="C111" s="54" t="s">
        <v>120</v>
      </c>
      <c r="D111" s="61" t="s">
        <v>8</v>
      </c>
      <c r="E111" s="24" t="s">
        <v>69</v>
      </c>
      <c r="F111" s="63">
        <v>11209</v>
      </c>
      <c r="G111" s="64">
        <v>1</v>
      </c>
      <c r="H111" s="46">
        <v>15</v>
      </c>
      <c r="I111" s="1">
        <f t="shared" si="2"/>
        <v>7.5</v>
      </c>
      <c r="J111" s="1">
        <f t="shared" si="3"/>
        <v>7.5</v>
      </c>
      <c r="K111" s="16"/>
      <c r="L111" s="17"/>
      <c r="M111" s="18"/>
      <c r="N111" s="19"/>
      <c r="O111" s="18"/>
      <c r="P111" s="18"/>
      <c r="Q111" s="18"/>
      <c r="R111" s="18"/>
      <c r="S111" s="18"/>
    </row>
    <row r="112" spans="2:19" ht="12.75">
      <c r="B112" s="2">
        <f t="shared" si="4"/>
        <v>87</v>
      </c>
      <c r="C112" s="54" t="s">
        <v>121</v>
      </c>
      <c r="D112" s="61" t="s">
        <v>8</v>
      </c>
      <c r="E112" s="24" t="s">
        <v>69</v>
      </c>
      <c r="F112" s="63">
        <v>11210</v>
      </c>
      <c r="G112" s="64">
        <v>1</v>
      </c>
      <c r="H112" s="46">
        <v>175</v>
      </c>
      <c r="I112" s="1">
        <f t="shared" si="2"/>
        <v>87.5</v>
      </c>
      <c r="J112" s="1">
        <f t="shared" si="3"/>
        <v>87.5</v>
      </c>
      <c r="K112" s="16"/>
      <c r="L112" s="17"/>
      <c r="M112" s="18"/>
      <c r="N112" s="19"/>
      <c r="O112" s="18"/>
      <c r="P112" s="18"/>
      <c r="Q112" s="18"/>
      <c r="R112" s="18"/>
      <c r="S112" s="18"/>
    </row>
    <row r="113" spans="2:19" ht="12.75">
      <c r="B113" s="2">
        <f t="shared" si="4"/>
        <v>88</v>
      </c>
      <c r="C113" s="54" t="s">
        <v>122</v>
      </c>
      <c r="D113" s="61" t="s">
        <v>8</v>
      </c>
      <c r="E113" s="24" t="s">
        <v>69</v>
      </c>
      <c r="F113" s="63">
        <v>11211</v>
      </c>
      <c r="G113" s="64">
        <v>1</v>
      </c>
      <c r="H113" s="46">
        <v>500</v>
      </c>
      <c r="I113" s="1">
        <f t="shared" si="2"/>
        <v>250</v>
      </c>
      <c r="J113" s="1">
        <f t="shared" si="3"/>
        <v>250</v>
      </c>
      <c r="K113" s="16"/>
      <c r="L113" s="17"/>
      <c r="M113" s="18"/>
      <c r="N113" s="19"/>
      <c r="O113" s="18"/>
      <c r="P113" s="18"/>
      <c r="Q113" s="18"/>
      <c r="R113" s="18"/>
      <c r="S113" s="18"/>
    </row>
    <row r="114" spans="2:19" ht="12.75">
      <c r="B114" s="2">
        <f t="shared" si="4"/>
        <v>89</v>
      </c>
      <c r="C114" s="54" t="s">
        <v>123</v>
      </c>
      <c r="D114" s="61" t="s">
        <v>8</v>
      </c>
      <c r="E114" s="24" t="s">
        <v>69</v>
      </c>
      <c r="F114" s="63">
        <v>11228</v>
      </c>
      <c r="G114" s="64">
        <v>1</v>
      </c>
      <c r="H114" s="46">
        <v>298.2</v>
      </c>
      <c r="I114" s="1">
        <f t="shared" si="2"/>
        <v>149.1</v>
      </c>
      <c r="J114" s="1">
        <f t="shared" si="3"/>
        <v>149.1</v>
      </c>
      <c r="K114" s="16"/>
      <c r="L114" s="17"/>
      <c r="M114" s="18"/>
      <c r="N114" s="19"/>
      <c r="O114" s="18"/>
      <c r="P114" s="18"/>
      <c r="Q114" s="18"/>
      <c r="R114" s="18"/>
      <c r="S114" s="18"/>
    </row>
    <row r="115" spans="2:19" ht="12.75">
      <c r="B115" s="2">
        <f t="shared" si="4"/>
        <v>90</v>
      </c>
      <c r="C115" s="52" t="s">
        <v>124</v>
      </c>
      <c r="D115" s="61" t="s">
        <v>8</v>
      </c>
      <c r="E115" s="24" t="s">
        <v>69</v>
      </c>
      <c r="F115" s="62">
        <v>1130085</v>
      </c>
      <c r="G115" s="64">
        <v>1</v>
      </c>
      <c r="H115" s="46">
        <v>110</v>
      </c>
      <c r="I115" s="1">
        <f t="shared" si="2"/>
        <v>55</v>
      </c>
      <c r="J115" s="1">
        <f t="shared" si="3"/>
        <v>55</v>
      </c>
      <c r="K115" s="16"/>
      <c r="L115" s="17"/>
      <c r="M115" s="18"/>
      <c r="N115" s="19"/>
      <c r="O115" s="18"/>
      <c r="P115" s="18"/>
      <c r="Q115" s="18"/>
      <c r="R115" s="18"/>
      <c r="S115" s="18"/>
    </row>
    <row r="116" spans="2:19" ht="12.75">
      <c r="B116" s="2">
        <f t="shared" si="4"/>
        <v>91</v>
      </c>
      <c r="C116" s="52" t="s">
        <v>125</v>
      </c>
      <c r="D116" s="61" t="s">
        <v>8</v>
      </c>
      <c r="E116" s="24" t="s">
        <v>69</v>
      </c>
      <c r="F116" s="62">
        <v>1130134</v>
      </c>
      <c r="G116" s="64">
        <v>1</v>
      </c>
      <c r="H116" s="46">
        <v>46</v>
      </c>
      <c r="I116" s="1">
        <f t="shared" si="2"/>
        <v>23</v>
      </c>
      <c r="J116" s="1">
        <f t="shared" si="3"/>
        <v>23</v>
      </c>
      <c r="K116" s="16"/>
      <c r="L116" s="17"/>
      <c r="M116" s="18"/>
      <c r="N116" s="19"/>
      <c r="O116" s="18"/>
      <c r="P116" s="18"/>
      <c r="Q116" s="18"/>
      <c r="R116" s="18"/>
      <c r="S116" s="18"/>
    </row>
    <row r="117" spans="2:19" ht="12.75">
      <c r="B117" s="2">
        <f t="shared" si="4"/>
        <v>92</v>
      </c>
      <c r="C117" s="52" t="s">
        <v>135</v>
      </c>
      <c r="D117" s="61" t="s">
        <v>8</v>
      </c>
      <c r="E117" s="24" t="s">
        <v>69</v>
      </c>
      <c r="F117" s="62">
        <v>1130086</v>
      </c>
      <c r="G117" s="64">
        <v>1</v>
      </c>
      <c r="H117" s="46">
        <v>18</v>
      </c>
      <c r="I117" s="1">
        <f t="shared" si="2"/>
        <v>9</v>
      </c>
      <c r="J117" s="1">
        <f t="shared" si="3"/>
        <v>9</v>
      </c>
      <c r="K117" s="16"/>
      <c r="L117" s="17"/>
      <c r="M117" s="18"/>
      <c r="N117" s="19"/>
      <c r="O117" s="18"/>
      <c r="P117" s="18"/>
      <c r="Q117" s="18"/>
      <c r="R117" s="18"/>
      <c r="S117" s="18"/>
    </row>
    <row r="118" spans="2:19" ht="12.75">
      <c r="B118" s="2">
        <f t="shared" si="4"/>
        <v>93</v>
      </c>
      <c r="C118" s="52" t="s">
        <v>136</v>
      </c>
      <c r="D118" s="61" t="s">
        <v>8</v>
      </c>
      <c r="E118" s="24" t="s">
        <v>69</v>
      </c>
      <c r="F118" s="62">
        <v>1130135</v>
      </c>
      <c r="G118" s="64">
        <v>1</v>
      </c>
      <c r="H118" s="46">
        <v>30</v>
      </c>
      <c r="I118" s="1">
        <f t="shared" si="2"/>
        <v>15</v>
      </c>
      <c r="J118" s="1">
        <f t="shared" si="3"/>
        <v>15</v>
      </c>
      <c r="K118" s="16"/>
      <c r="L118" s="17"/>
      <c r="M118" s="18"/>
      <c r="N118" s="19"/>
      <c r="O118" s="18"/>
      <c r="P118" s="18"/>
      <c r="Q118" s="18"/>
      <c r="R118" s="18"/>
      <c r="S118" s="18"/>
    </row>
    <row r="119" spans="2:19" ht="12.75">
      <c r="B119" s="2">
        <f t="shared" si="4"/>
        <v>94</v>
      </c>
      <c r="C119" s="52" t="s">
        <v>137</v>
      </c>
      <c r="D119" s="61" t="s">
        <v>8</v>
      </c>
      <c r="E119" s="24" t="s">
        <v>69</v>
      </c>
      <c r="F119" s="62">
        <v>1130087</v>
      </c>
      <c r="G119" s="64">
        <v>1</v>
      </c>
      <c r="H119" s="46">
        <v>200</v>
      </c>
      <c r="I119" s="1">
        <f t="shared" si="2"/>
        <v>100</v>
      </c>
      <c r="J119" s="1">
        <f t="shared" si="3"/>
        <v>100</v>
      </c>
      <c r="K119" s="16"/>
      <c r="L119" s="17"/>
      <c r="M119" s="18"/>
      <c r="N119" s="19"/>
      <c r="O119" s="18"/>
      <c r="P119" s="18"/>
      <c r="Q119" s="18"/>
      <c r="R119" s="18"/>
      <c r="S119" s="18"/>
    </row>
    <row r="120" spans="2:19" ht="12.75">
      <c r="B120" s="2">
        <f t="shared" si="4"/>
        <v>95</v>
      </c>
      <c r="C120" s="52" t="s">
        <v>138</v>
      </c>
      <c r="D120" s="61" t="s">
        <v>8</v>
      </c>
      <c r="E120" s="24" t="s">
        <v>69</v>
      </c>
      <c r="F120" s="62">
        <v>1130137</v>
      </c>
      <c r="G120" s="64">
        <v>1</v>
      </c>
      <c r="H120" s="46">
        <v>200</v>
      </c>
      <c r="I120" s="1">
        <f t="shared" si="2"/>
        <v>100</v>
      </c>
      <c r="J120" s="1">
        <f t="shared" si="3"/>
        <v>100</v>
      </c>
      <c r="K120" s="16"/>
      <c r="L120" s="17"/>
      <c r="M120" s="18"/>
      <c r="N120" s="19"/>
      <c r="O120" s="18"/>
      <c r="P120" s="18"/>
      <c r="Q120" s="18"/>
      <c r="R120" s="18"/>
      <c r="S120" s="18"/>
    </row>
    <row r="121" spans="2:19" ht="12.75">
      <c r="B121" s="2">
        <f t="shared" si="4"/>
        <v>96</v>
      </c>
      <c r="C121" s="52" t="s">
        <v>139</v>
      </c>
      <c r="D121" s="61" t="s">
        <v>8</v>
      </c>
      <c r="E121" s="24" t="s">
        <v>69</v>
      </c>
      <c r="F121" s="62">
        <v>1130087</v>
      </c>
      <c r="G121" s="64">
        <v>1</v>
      </c>
      <c r="H121" s="46">
        <v>162</v>
      </c>
      <c r="I121" s="1">
        <f t="shared" si="2"/>
        <v>81</v>
      </c>
      <c r="J121" s="1">
        <f t="shared" si="3"/>
        <v>81</v>
      </c>
      <c r="K121" s="16"/>
      <c r="L121" s="17"/>
      <c r="M121" s="18"/>
      <c r="N121" s="19"/>
      <c r="O121" s="18"/>
      <c r="P121" s="18"/>
      <c r="Q121" s="18"/>
      <c r="R121" s="18"/>
      <c r="S121" s="18"/>
    </row>
    <row r="122" spans="2:19" ht="12.75">
      <c r="B122" s="2">
        <f t="shared" si="4"/>
        <v>97</v>
      </c>
      <c r="C122" s="52" t="s">
        <v>140</v>
      </c>
      <c r="D122" s="61" t="s">
        <v>8</v>
      </c>
      <c r="E122" s="24" t="s">
        <v>69</v>
      </c>
      <c r="F122" s="62">
        <v>1130088</v>
      </c>
      <c r="G122" s="64">
        <v>1</v>
      </c>
      <c r="H122" s="46">
        <v>200</v>
      </c>
      <c r="I122" s="1">
        <f t="shared" si="2"/>
        <v>100</v>
      </c>
      <c r="J122" s="1">
        <f t="shared" si="3"/>
        <v>100</v>
      </c>
      <c r="K122" s="16"/>
      <c r="L122" s="17"/>
      <c r="M122" s="18"/>
      <c r="N122" s="19"/>
      <c r="O122" s="18"/>
      <c r="P122" s="18"/>
      <c r="Q122" s="18"/>
      <c r="R122" s="18"/>
      <c r="S122" s="18"/>
    </row>
    <row r="123" spans="2:19" ht="12.75">
      <c r="B123" s="2">
        <f t="shared" si="4"/>
        <v>98</v>
      </c>
      <c r="C123" s="52" t="s">
        <v>141</v>
      </c>
      <c r="D123" s="61" t="s">
        <v>8</v>
      </c>
      <c r="E123" s="24" t="s">
        <v>69</v>
      </c>
      <c r="F123" s="62">
        <v>1130089</v>
      </c>
      <c r="G123" s="64">
        <v>1</v>
      </c>
      <c r="H123" s="46">
        <v>60</v>
      </c>
      <c r="I123" s="1">
        <f t="shared" si="2"/>
        <v>30</v>
      </c>
      <c r="J123" s="1">
        <f t="shared" si="3"/>
        <v>30</v>
      </c>
      <c r="K123" s="16"/>
      <c r="L123" s="17"/>
      <c r="M123" s="18"/>
      <c r="N123" s="19"/>
      <c r="O123" s="18"/>
      <c r="P123" s="18"/>
      <c r="Q123" s="18"/>
      <c r="R123" s="18"/>
      <c r="S123" s="18"/>
    </row>
    <row r="124" spans="2:19" ht="12.75">
      <c r="B124" s="2">
        <f t="shared" si="4"/>
        <v>99</v>
      </c>
      <c r="C124" s="52" t="s">
        <v>142</v>
      </c>
      <c r="D124" s="61" t="s">
        <v>8</v>
      </c>
      <c r="E124" s="24" t="s">
        <v>69</v>
      </c>
      <c r="F124" s="62">
        <v>1130138</v>
      </c>
      <c r="G124" s="64">
        <v>1</v>
      </c>
      <c r="H124" s="46">
        <v>1251</v>
      </c>
      <c r="I124" s="1">
        <f t="shared" si="2"/>
        <v>625.5</v>
      </c>
      <c r="J124" s="1">
        <f t="shared" si="3"/>
        <v>625.5</v>
      </c>
      <c r="K124" s="16"/>
      <c r="L124" s="17"/>
      <c r="M124" s="18"/>
      <c r="N124" s="19"/>
      <c r="O124" s="18"/>
      <c r="P124" s="18"/>
      <c r="Q124" s="18"/>
      <c r="R124" s="18"/>
      <c r="S124" s="18"/>
    </row>
    <row r="125" spans="2:19" ht="12.75">
      <c r="B125" s="2">
        <f t="shared" si="4"/>
        <v>100</v>
      </c>
      <c r="C125" s="52" t="s">
        <v>143</v>
      </c>
      <c r="D125" s="61" t="s">
        <v>8</v>
      </c>
      <c r="E125" s="24" t="s">
        <v>69</v>
      </c>
      <c r="F125" s="62">
        <v>1130048</v>
      </c>
      <c r="G125" s="64">
        <v>1</v>
      </c>
      <c r="H125" s="46">
        <v>4</v>
      </c>
      <c r="I125" s="1">
        <f t="shared" si="2"/>
        <v>2</v>
      </c>
      <c r="J125" s="1">
        <f t="shared" si="3"/>
        <v>2</v>
      </c>
      <c r="K125" s="16"/>
      <c r="L125" s="17"/>
      <c r="M125" s="18"/>
      <c r="N125" s="19"/>
      <c r="O125" s="18"/>
      <c r="P125" s="18"/>
      <c r="Q125" s="18"/>
      <c r="R125" s="18"/>
      <c r="S125" s="18"/>
    </row>
    <row r="126" spans="2:19" ht="12.75">
      <c r="B126" s="2">
        <f t="shared" si="4"/>
        <v>101</v>
      </c>
      <c r="C126" s="52" t="s">
        <v>144</v>
      </c>
      <c r="D126" s="61" t="s">
        <v>8</v>
      </c>
      <c r="E126" s="24" t="s">
        <v>69</v>
      </c>
      <c r="F126" s="62">
        <v>1130143</v>
      </c>
      <c r="G126" s="64">
        <v>1</v>
      </c>
      <c r="H126" s="46">
        <v>3</v>
      </c>
      <c r="I126" s="1">
        <f t="shared" si="2"/>
        <v>1.5</v>
      </c>
      <c r="J126" s="1">
        <f t="shared" si="3"/>
        <v>1.5</v>
      </c>
      <c r="K126" s="16"/>
      <c r="L126" s="17"/>
      <c r="M126" s="18"/>
      <c r="N126" s="19"/>
      <c r="O126" s="18"/>
      <c r="P126" s="18"/>
      <c r="Q126" s="18"/>
      <c r="R126" s="18"/>
      <c r="S126" s="18"/>
    </row>
    <row r="127" spans="2:19" ht="12.75">
      <c r="B127" s="2">
        <f t="shared" si="4"/>
        <v>102</v>
      </c>
      <c r="C127" s="52" t="s">
        <v>56</v>
      </c>
      <c r="D127" s="61" t="s">
        <v>8</v>
      </c>
      <c r="E127" s="24" t="s">
        <v>69</v>
      </c>
      <c r="F127" s="62">
        <v>1130056</v>
      </c>
      <c r="G127" s="64">
        <v>1</v>
      </c>
      <c r="H127" s="46">
        <v>17</v>
      </c>
      <c r="I127" s="1">
        <f t="shared" si="2"/>
        <v>8.5</v>
      </c>
      <c r="J127" s="1">
        <f t="shared" si="3"/>
        <v>8.5</v>
      </c>
      <c r="K127" s="16"/>
      <c r="L127" s="17"/>
      <c r="M127" s="18"/>
      <c r="N127" s="19"/>
      <c r="O127" s="18"/>
      <c r="P127" s="18"/>
      <c r="Q127" s="18"/>
      <c r="R127" s="18"/>
      <c r="S127" s="18"/>
    </row>
    <row r="128" spans="2:19" ht="12.75">
      <c r="B128" s="2">
        <f t="shared" si="4"/>
        <v>103</v>
      </c>
      <c r="C128" s="52" t="s">
        <v>145</v>
      </c>
      <c r="D128" s="61" t="s">
        <v>8</v>
      </c>
      <c r="E128" s="24" t="s">
        <v>69</v>
      </c>
      <c r="F128" s="62">
        <v>1130144</v>
      </c>
      <c r="G128" s="64">
        <v>2</v>
      </c>
      <c r="H128" s="46">
        <v>10</v>
      </c>
      <c r="I128" s="1">
        <f t="shared" si="2"/>
        <v>5</v>
      </c>
      <c r="J128" s="1">
        <f t="shared" si="3"/>
        <v>5</v>
      </c>
      <c r="K128" s="16"/>
      <c r="L128" s="17"/>
      <c r="M128" s="18"/>
      <c r="N128" s="19"/>
      <c r="O128" s="18"/>
      <c r="P128" s="18"/>
      <c r="Q128" s="18"/>
      <c r="R128" s="18"/>
      <c r="S128" s="18"/>
    </row>
    <row r="129" spans="2:19" ht="12.75">
      <c r="B129" s="2">
        <f t="shared" si="4"/>
        <v>104</v>
      </c>
      <c r="C129" s="52" t="s">
        <v>146</v>
      </c>
      <c r="D129" s="61" t="s">
        <v>8</v>
      </c>
      <c r="E129" s="24" t="s">
        <v>69</v>
      </c>
      <c r="F129" s="62">
        <v>1130147</v>
      </c>
      <c r="G129" s="64">
        <v>1</v>
      </c>
      <c r="H129" s="46">
        <v>140</v>
      </c>
      <c r="I129" s="1">
        <f t="shared" si="2"/>
        <v>70</v>
      </c>
      <c r="J129" s="1">
        <f t="shared" si="3"/>
        <v>70</v>
      </c>
      <c r="K129" s="16"/>
      <c r="L129" s="17"/>
      <c r="M129" s="18"/>
      <c r="N129" s="19"/>
      <c r="O129" s="18"/>
      <c r="P129" s="18"/>
      <c r="Q129" s="18"/>
      <c r="R129" s="18"/>
      <c r="S129" s="18"/>
    </row>
    <row r="130" spans="2:19" ht="12.75">
      <c r="B130" s="2">
        <f t="shared" si="4"/>
        <v>105</v>
      </c>
      <c r="C130" s="52" t="s">
        <v>147</v>
      </c>
      <c r="D130" s="61" t="s">
        <v>8</v>
      </c>
      <c r="E130" s="24" t="s">
        <v>69</v>
      </c>
      <c r="F130" s="62">
        <v>1130072</v>
      </c>
      <c r="G130" s="64">
        <v>1</v>
      </c>
      <c r="H130" s="46">
        <v>90</v>
      </c>
      <c r="I130" s="1">
        <f t="shared" si="2"/>
        <v>45</v>
      </c>
      <c r="J130" s="1">
        <f t="shared" si="3"/>
        <v>45</v>
      </c>
      <c r="K130" s="16"/>
      <c r="L130" s="17"/>
      <c r="M130" s="18"/>
      <c r="N130" s="19"/>
      <c r="O130" s="18"/>
      <c r="P130" s="18"/>
      <c r="Q130" s="18"/>
      <c r="R130" s="18"/>
      <c r="S130" s="18"/>
    </row>
    <row r="131" spans="2:19" ht="12.75">
      <c r="B131" s="2">
        <f t="shared" si="4"/>
        <v>106</v>
      </c>
      <c r="C131" s="52" t="s">
        <v>148</v>
      </c>
      <c r="D131" s="61" t="s">
        <v>8</v>
      </c>
      <c r="E131" s="24" t="s">
        <v>69</v>
      </c>
      <c r="F131" s="62">
        <v>1130147</v>
      </c>
      <c r="G131" s="64">
        <v>1</v>
      </c>
      <c r="H131" s="46">
        <v>18</v>
      </c>
      <c r="I131" s="1">
        <f t="shared" si="2"/>
        <v>9</v>
      </c>
      <c r="J131" s="1">
        <f t="shared" si="3"/>
        <v>9</v>
      </c>
      <c r="K131" s="16"/>
      <c r="L131" s="17"/>
      <c r="M131" s="18"/>
      <c r="N131" s="19"/>
      <c r="O131" s="18"/>
      <c r="P131" s="18"/>
      <c r="Q131" s="18"/>
      <c r="R131" s="18"/>
      <c r="S131" s="18"/>
    </row>
    <row r="132" spans="2:19" ht="12.75">
      <c r="B132" s="2">
        <f t="shared" si="4"/>
        <v>107</v>
      </c>
      <c r="C132" s="52" t="s">
        <v>149</v>
      </c>
      <c r="D132" s="61" t="s">
        <v>8</v>
      </c>
      <c r="E132" s="24" t="s">
        <v>69</v>
      </c>
      <c r="F132" s="62">
        <v>1130148</v>
      </c>
      <c r="G132" s="64">
        <v>1</v>
      </c>
      <c r="H132" s="46">
        <v>88</v>
      </c>
      <c r="I132" s="1">
        <f t="shared" si="2"/>
        <v>44</v>
      </c>
      <c r="J132" s="1">
        <f t="shared" si="3"/>
        <v>44</v>
      </c>
      <c r="K132" s="16"/>
      <c r="L132" s="17"/>
      <c r="M132" s="18"/>
      <c r="N132" s="19"/>
      <c r="O132" s="18"/>
      <c r="P132" s="18"/>
      <c r="Q132" s="18"/>
      <c r="R132" s="18"/>
      <c r="S132" s="18"/>
    </row>
    <row r="133" spans="2:19" ht="12.75">
      <c r="B133" s="2">
        <f t="shared" si="4"/>
        <v>108</v>
      </c>
      <c r="C133" s="52" t="s">
        <v>150</v>
      </c>
      <c r="D133" s="61" t="s">
        <v>8</v>
      </c>
      <c r="E133" s="24" t="s">
        <v>69</v>
      </c>
      <c r="F133" s="62">
        <v>1130096</v>
      </c>
      <c r="G133" s="64">
        <v>1</v>
      </c>
      <c r="H133" s="46">
        <v>40</v>
      </c>
      <c r="I133" s="1">
        <f t="shared" si="2"/>
        <v>20</v>
      </c>
      <c r="J133" s="1">
        <f t="shared" si="3"/>
        <v>20</v>
      </c>
      <c r="K133" s="16"/>
      <c r="L133" s="17"/>
      <c r="M133" s="18"/>
      <c r="N133" s="19"/>
      <c r="O133" s="18"/>
      <c r="P133" s="18"/>
      <c r="Q133" s="18"/>
      <c r="R133" s="18"/>
      <c r="S133" s="18"/>
    </row>
    <row r="134" spans="2:19" ht="12.75">
      <c r="B134" s="2">
        <f t="shared" si="4"/>
        <v>109</v>
      </c>
      <c r="C134" s="52" t="s">
        <v>151</v>
      </c>
      <c r="D134" s="61" t="s">
        <v>8</v>
      </c>
      <c r="E134" s="24" t="s">
        <v>69</v>
      </c>
      <c r="F134" s="62">
        <v>1130074</v>
      </c>
      <c r="G134" s="64">
        <v>1</v>
      </c>
      <c r="H134" s="46">
        <v>260</v>
      </c>
      <c r="I134" s="1">
        <f t="shared" si="2"/>
        <v>130</v>
      </c>
      <c r="J134" s="1">
        <f t="shared" si="3"/>
        <v>130</v>
      </c>
      <c r="K134" s="16"/>
      <c r="L134" s="17"/>
      <c r="M134" s="18"/>
      <c r="N134" s="19"/>
      <c r="O134" s="18"/>
      <c r="P134" s="18"/>
      <c r="Q134" s="18"/>
      <c r="R134" s="18"/>
      <c r="S134" s="18"/>
    </row>
    <row r="135" spans="2:19" ht="12.75">
      <c r="B135" s="2">
        <f t="shared" si="4"/>
        <v>110</v>
      </c>
      <c r="C135" s="52" t="s">
        <v>152</v>
      </c>
      <c r="D135" s="61" t="s">
        <v>8</v>
      </c>
      <c r="E135" s="24" t="s">
        <v>69</v>
      </c>
      <c r="F135" s="62">
        <v>1130149</v>
      </c>
      <c r="G135" s="64">
        <v>1</v>
      </c>
      <c r="H135" s="46">
        <v>10</v>
      </c>
      <c r="I135" s="1">
        <f aca="true" t="shared" si="5" ref="I135:I189">H135*50%</f>
        <v>5</v>
      </c>
      <c r="J135" s="1">
        <f aca="true" t="shared" si="6" ref="J135:J189">H135-I135</f>
        <v>5</v>
      </c>
      <c r="K135" s="16"/>
      <c r="L135" s="17"/>
      <c r="M135" s="18"/>
      <c r="N135" s="19"/>
      <c r="O135" s="18"/>
      <c r="P135" s="18"/>
      <c r="Q135" s="18"/>
      <c r="R135" s="18"/>
      <c r="S135" s="18"/>
    </row>
    <row r="136" spans="2:19" ht="12.75">
      <c r="B136" s="2">
        <f t="shared" si="4"/>
        <v>111</v>
      </c>
      <c r="C136" s="52" t="s">
        <v>153</v>
      </c>
      <c r="D136" s="61" t="s">
        <v>8</v>
      </c>
      <c r="E136" s="24" t="s">
        <v>69</v>
      </c>
      <c r="F136" s="62">
        <v>1130075</v>
      </c>
      <c r="G136" s="64">
        <v>1</v>
      </c>
      <c r="H136" s="46">
        <v>210</v>
      </c>
      <c r="I136" s="1">
        <f t="shared" si="5"/>
        <v>105</v>
      </c>
      <c r="J136" s="1">
        <f t="shared" si="6"/>
        <v>105</v>
      </c>
      <c r="K136" s="16"/>
      <c r="L136" s="17"/>
      <c r="M136" s="18"/>
      <c r="N136" s="19"/>
      <c r="O136" s="18"/>
      <c r="P136" s="18"/>
      <c r="Q136" s="18"/>
      <c r="R136" s="18"/>
      <c r="S136" s="18"/>
    </row>
    <row r="137" spans="2:19" ht="12.75">
      <c r="B137" s="2">
        <f t="shared" si="4"/>
        <v>112</v>
      </c>
      <c r="C137" s="52" t="s">
        <v>149</v>
      </c>
      <c r="D137" s="61" t="s">
        <v>8</v>
      </c>
      <c r="E137" s="24" t="s">
        <v>69</v>
      </c>
      <c r="F137" s="62">
        <v>1130097</v>
      </c>
      <c r="G137" s="64">
        <v>1</v>
      </c>
      <c r="H137" s="46">
        <v>87</v>
      </c>
      <c r="I137" s="1">
        <f t="shared" si="5"/>
        <v>43.5</v>
      </c>
      <c r="J137" s="1">
        <f t="shared" si="6"/>
        <v>43.5</v>
      </c>
      <c r="K137" s="16"/>
      <c r="L137" s="17"/>
      <c r="M137" s="18"/>
      <c r="N137" s="19"/>
      <c r="O137" s="18"/>
      <c r="P137" s="18"/>
      <c r="Q137" s="18"/>
      <c r="R137" s="18"/>
      <c r="S137" s="18"/>
    </row>
    <row r="138" spans="2:19" ht="12.75">
      <c r="B138" s="2">
        <f aca="true" t="shared" si="7" ref="B138:B189">B137+1</f>
        <v>113</v>
      </c>
      <c r="C138" s="52" t="s">
        <v>154</v>
      </c>
      <c r="D138" s="61" t="s">
        <v>8</v>
      </c>
      <c r="E138" s="24" t="s">
        <v>69</v>
      </c>
      <c r="F138" s="62">
        <v>1130077</v>
      </c>
      <c r="G138" s="64">
        <v>1</v>
      </c>
      <c r="H138" s="46">
        <v>180</v>
      </c>
      <c r="I138" s="1">
        <f t="shared" si="5"/>
        <v>90</v>
      </c>
      <c r="J138" s="1">
        <f t="shared" si="6"/>
        <v>90</v>
      </c>
      <c r="K138" s="16"/>
      <c r="L138" s="17"/>
      <c r="M138" s="18"/>
      <c r="N138" s="19"/>
      <c r="O138" s="18"/>
      <c r="P138" s="18"/>
      <c r="Q138" s="18"/>
      <c r="R138" s="18"/>
      <c r="S138" s="18"/>
    </row>
    <row r="139" spans="2:19" ht="12.75">
      <c r="B139" s="2">
        <f t="shared" si="7"/>
        <v>114</v>
      </c>
      <c r="C139" s="52" t="s">
        <v>155</v>
      </c>
      <c r="D139" s="61" t="s">
        <v>8</v>
      </c>
      <c r="E139" s="24" t="s">
        <v>69</v>
      </c>
      <c r="F139" s="62">
        <v>1130150</v>
      </c>
      <c r="G139" s="64">
        <v>1</v>
      </c>
      <c r="H139" s="46">
        <v>1</v>
      </c>
      <c r="I139" s="1">
        <f t="shared" si="5"/>
        <v>0.5</v>
      </c>
      <c r="J139" s="1">
        <f t="shared" si="6"/>
        <v>0.5</v>
      </c>
      <c r="K139" s="16"/>
      <c r="L139" s="17"/>
      <c r="M139" s="18"/>
      <c r="N139" s="19"/>
      <c r="O139" s="18"/>
      <c r="P139" s="18"/>
      <c r="Q139" s="18"/>
      <c r="R139" s="18"/>
      <c r="S139" s="18"/>
    </row>
    <row r="140" spans="2:19" ht="12.75">
      <c r="B140" s="2">
        <f t="shared" si="7"/>
        <v>115</v>
      </c>
      <c r="C140" s="52" t="s">
        <v>156</v>
      </c>
      <c r="D140" s="61" t="s">
        <v>8</v>
      </c>
      <c r="E140" s="24" t="s">
        <v>69</v>
      </c>
      <c r="F140" s="62">
        <v>1130076</v>
      </c>
      <c r="G140" s="64">
        <v>1</v>
      </c>
      <c r="H140" s="46">
        <v>1</v>
      </c>
      <c r="I140" s="1">
        <f t="shared" si="5"/>
        <v>0.5</v>
      </c>
      <c r="J140" s="1">
        <f t="shared" si="6"/>
        <v>0.5</v>
      </c>
      <c r="K140" s="16"/>
      <c r="L140" s="17"/>
      <c r="M140" s="18"/>
      <c r="N140" s="19"/>
      <c r="O140" s="18"/>
      <c r="P140" s="18"/>
      <c r="Q140" s="18"/>
      <c r="R140" s="18"/>
      <c r="S140" s="18"/>
    </row>
    <row r="141" spans="2:19" ht="12.75">
      <c r="B141" s="2">
        <f t="shared" si="7"/>
        <v>116</v>
      </c>
      <c r="C141" s="52" t="s">
        <v>157</v>
      </c>
      <c r="D141" s="61" t="s">
        <v>8</v>
      </c>
      <c r="E141" s="24" t="s">
        <v>69</v>
      </c>
      <c r="F141" s="62">
        <v>1130098</v>
      </c>
      <c r="G141" s="64">
        <v>4</v>
      </c>
      <c r="H141" s="46">
        <v>8</v>
      </c>
      <c r="I141" s="1">
        <f t="shared" si="5"/>
        <v>4</v>
      </c>
      <c r="J141" s="1">
        <f t="shared" si="6"/>
        <v>4</v>
      </c>
      <c r="K141" s="16"/>
      <c r="L141" s="17"/>
      <c r="M141" s="18"/>
      <c r="N141" s="19"/>
      <c r="O141" s="18"/>
      <c r="P141" s="18"/>
      <c r="Q141" s="18"/>
      <c r="R141" s="18"/>
      <c r="S141" s="18"/>
    </row>
    <row r="142" spans="2:19" ht="12.75">
      <c r="B142" s="2">
        <f t="shared" si="7"/>
        <v>117</v>
      </c>
      <c r="C142" s="52" t="s">
        <v>158</v>
      </c>
      <c r="D142" s="61" t="s">
        <v>8</v>
      </c>
      <c r="E142" s="24" t="s">
        <v>69</v>
      </c>
      <c r="F142" s="62">
        <v>1130077</v>
      </c>
      <c r="G142" s="64">
        <v>1</v>
      </c>
      <c r="H142" s="46">
        <v>81</v>
      </c>
      <c r="I142" s="1">
        <f t="shared" si="5"/>
        <v>40.5</v>
      </c>
      <c r="J142" s="1">
        <f t="shared" si="6"/>
        <v>40.5</v>
      </c>
      <c r="K142" s="16"/>
      <c r="L142" s="17"/>
      <c r="M142" s="18"/>
      <c r="N142" s="19"/>
      <c r="O142" s="18"/>
      <c r="P142" s="18"/>
      <c r="Q142" s="18"/>
      <c r="R142" s="18"/>
      <c r="S142" s="18"/>
    </row>
    <row r="143" spans="2:19" ht="12.75">
      <c r="B143" s="2">
        <f t="shared" si="7"/>
        <v>118</v>
      </c>
      <c r="C143" s="52" t="s">
        <v>159</v>
      </c>
      <c r="D143" s="61" t="s">
        <v>8</v>
      </c>
      <c r="E143" s="24" t="s">
        <v>69</v>
      </c>
      <c r="F143" s="62">
        <v>1130101</v>
      </c>
      <c r="G143" s="64">
        <v>1</v>
      </c>
      <c r="H143" s="46">
        <v>15</v>
      </c>
      <c r="I143" s="1">
        <f t="shared" si="5"/>
        <v>7.5</v>
      </c>
      <c r="J143" s="1">
        <f t="shared" si="6"/>
        <v>7.5</v>
      </c>
      <c r="K143" s="16"/>
      <c r="L143" s="17"/>
      <c r="M143" s="18"/>
      <c r="N143" s="19"/>
      <c r="O143" s="18"/>
      <c r="P143" s="18"/>
      <c r="Q143" s="18"/>
      <c r="R143" s="18"/>
      <c r="S143" s="18"/>
    </row>
    <row r="144" spans="2:19" ht="12.75">
      <c r="B144" s="2">
        <f t="shared" si="7"/>
        <v>119</v>
      </c>
      <c r="C144" s="52" t="s">
        <v>160</v>
      </c>
      <c r="D144" s="61" t="s">
        <v>8</v>
      </c>
      <c r="E144" s="24" t="s">
        <v>69</v>
      </c>
      <c r="F144" s="62">
        <v>1130102</v>
      </c>
      <c r="G144" s="64">
        <v>1</v>
      </c>
      <c r="H144" s="46">
        <v>85</v>
      </c>
      <c r="I144" s="1">
        <f t="shared" si="5"/>
        <v>42.5</v>
      </c>
      <c r="J144" s="1">
        <f t="shared" si="6"/>
        <v>42.5</v>
      </c>
      <c r="K144" s="16"/>
      <c r="L144" s="17"/>
      <c r="M144" s="18"/>
      <c r="N144" s="19"/>
      <c r="O144" s="18"/>
      <c r="P144" s="18"/>
      <c r="Q144" s="18"/>
      <c r="R144" s="18"/>
      <c r="S144" s="18"/>
    </row>
    <row r="145" spans="2:19" ht="12.75">
      <c r="B145" s="2">
        <f t="shared" si="7"/>
        <v>120</v>
      </c>
      <c r="C145" s="52" t="s">
        <v>161</v>
      </c>
      <c r="D145" s="61" t="s">
        <v>8</v>
      </c>
      <c r="E145" s="24" t="s">
        <v>69</v>
      </c>
      <c r="F145" s="62">
        <v>1130103</v>
      </c>
      <c r="G145" s="64">
        <v>1</v>
      </c>
      <c r="H145" s="46">
        <v>125</v>
      </c>
      <c r="I145" s="1">
        <f t="shared" si="5"/>
        <v>62.5</v>
      </c>
      <c r="J145" s="1">
        <f t="shared" si="6"/>
        <v>62.5</v>
      </c>
      <c r="K145" s="16"/>
      <c r="L145" s="17"/>
      <c r="M145" s="18"/>
      <c r="N145" s="19"/>
      <c r="O145" s="18"/>
      <c r="P145" s="18"/>
      <c r="Q145" s="18"/>
      <c r="R145" s="18"/>
      <c r="S145" s="18"/>
    </row>
    <row r="146" spans="2:19" ht="12.75">
      <c r="B146" s="2">
        <f t="shared" si="7"/>
        <v>121</v>
      </c>
      <c r="C146" s="52" t="s">
        <v>162</v>
      </c>
      <c r="D146" s="61" t="s">
        <v>8</v>
      </c>
      <c r="E146" s="24" t="s">
        <v>69</v>
      </c>
      <c r="F146" s="62">
        <v>1130106</v>
      </c>
      <c r="G146" s="64">
        <v>1</v>
      </c>
      <c r="H146" s="46">
        <v>240</v>
      </c>
      <c r="I146" s="1">
        <f t="shared" si="5"/>
        <v>120</v>
      </c>
      <c r="J146" s="1">
        <f t="shared" si="6"/>
        <v>120</v>
      </c>
      <c r="K146" s="16"/>
      <c r="L146" s="17"/>
      <c r="M146" s="18"/>
      <c r="N146" s="19"/>
      <c r="O146" s="18"/>
      <c r="P146" s="18"/>
      <c r="Q146" s="18"/>
      <c r="R146" s="18"/>
      <c r="S146" s="18"/>
    </row>
    <row r="147" spans="2:19" ht="12.75">
      <c r="B147" s="2">
        <f t="shared" si="7"/>
        <v>122</v>
      </c>
      <c r="C147" s="52" t="s">
        <v>163</v>
      </c>
      <c r="D147" s="61" t="s">
        <v>8</v>
      </c>
      <c r="E147" s="24" t="s">
        <v>69</v>
      </c>
      <c r="F147" s="62">
        <v>1130107</v>
      </c>
      <c r="G147" s="64">
        <v>1</v>
      </c>
      <c r="H147" s="46">
        <v>890</v>
      </c>
      <c r="I147" s="1">
        <f t="shared" si="5"/>
        <v>445</v>
      </c>
      <c r="J147" s="1">
        <f t="shared" si="6"/>
        <v>445</v>
      </c>
      <c r="K147" s="16"/>
      <c r="L147" s="17"/>
      <c r="M147" s="18"/>
      <c r="N147" s="19"/>
      <c r="O147" s="18"/>
      <c r="P147" s="18"/>
      <c r="Q147" s="18"/>
      <c r="R147" s="18"/>
      <c r="S147" s="18"/>
    </row>
    <row r="148" spans="2:19" ht="12.75">
      <c r="B148" s="2">
        <f t="shared" si="7"/>
        <v>123</v>
      </c>
      <c r="C148" s="52" t="s">
        <v>164</v>
      </c>
      <c r="D148" s="61" t="s">
        <v>8</v>
      </c>
      <c r="E148" s="24" t="s">
        <v>69</v>
      </c>
      <c r="F148" s="62">
        <v>1130109</v>
      </c>
      <c r="G148" s="64">
        <v>1</v>
      </c>
      <c r="H148" s="46">
        <v>860</v>
      </c>
      <c r="I148" s="1">
        <f t="shared" si="5"/>
        <v>430</v>
      </c>
      <c r="J148" s="1">
        <f t="shared" si="6"/>
        <v>430</v>
      </c>
      <c r="K148" s="16"/>
      <c r="L148" s="17"/>
      <c r="M148" s="18"/>
      <c r="N148" s="19"/>
      <c r="O148" s="18"/>
      <c r="P148" s="18"/>
      <c r="Q148" s="18"/>
      <c r="R148" s="18"/>
      <c r="S148" s="18"/>
    </row>
    <row r="149" spans="2:19" ht="12.75">
      <c r="B149" s="2">
        <f t="shared" si="7"/>
        <v>124</v>
      </c>
      <c r="C149" s="52" t="s">
        <v>165</v>
      </c>
      <c r="D149" s="61" t="s">
        <v>8</v>
      </c>
      <c r="E149" s="24" t="s">
        <v>69</v>
      </c>
      <c r="F149" s="62">
        <v>1130108</v>
      </c>
      <c r="G149" s="64">
        <v>1</v>
      </c>
      <c r="H149" s="46">
        <v>45</v>
      </c>
      <c r="I149" s="1">
        <f t="shared" si="5"/>
        <v>22.5</v>
      </c>
      <c r="J149" s="1">
        <f t="shared" si="6"/>
        <v>22.5</v>
      </c>
      <c r="K149" s="16"/>
      <c r="L149" s="17"/>
      <c r="M149" s="18"/>
      <c r="N149" s="19"/>
      <c r="O149" s="18"/>
      <c r="P149" s="18"/>
      <c r="Q149" s="18"/>
      <c r="R149" s="18"/>
      <c r="S149" s="18"/>
    </row>
    <row r="150" spans="2:19" ht="12.75">
      <c r="B150" s="2">
        <f t="shared" si="7"/>
        <v>125</v>
      </c>
      <c r="C150" s="52" t="s">
        <v>120</v>
      </c>
      <c r="D150" s="61" t="s">
        <v>8</v>
      </c>
      <c r="E150" s="24" t="s">
        <v>69</v>
      </c>
      <c r="F150" s="62">
        <v>1130110</v>
      </c>
      <c r="G150" s="64">
        <v>1</v>
      </c>
      <c r="H150" s="46">
        <v>53</v>
      </c>
      <c r="I150" s="1">
        <f t="shared" si="5"/>
        <v>26.5</v>
      </c>
      <c r="J150" s="1">
        <f t="shared" si="6"/>
        <v>26.5</v>
      </c>
      <c r="K150" s="16"/>
      <c r="L150" s="17"/>
      <c r="M150" s="18"/>
      <c r="N150" s="19"/>
      <c r="O150" s="18"/>
      <c r="P150" s="18"/>
      <c r="Q150" s="18"/>
      <c r="R150" s="18"/>
      <c r="S150" s="18"/>
    </row>
    <row r="151" spans="2:19" ht="12.75">
      <c r="B151" s="2">
        <f t="shared" si="7"/>
        <v>126</v>
      </c>
      <c r="C151" s="52" t="s">
        <v>166</v>
      </c>
      <c r="D151" s="61" t="s">
        <v>8</v>
      </c>
      <c r="E151" s="24" t="s">
        <v>69</v>
      </c>
      <c r="F151" s="62">
        <v>1130111</v>
      </c>
      <c r="G151" s="64">
        <v>1</v>
      </c>
      <c r="H151" s="46">
        <v>15</v>
      </c>
      <c r="I151" s="1">
        <f t="shared" si="5"/>
        <v>7.5</v>
      </c>
      <c r="J151" s="1">
        <f t="shared" si="6"/>
        <v>7.5</v>
      </c>
      <c r="K151" s="16"/>
      <c r="L151" s="17"/>
      <c r="M151" s="18"/>
      <c r="N151" s="19"/>
      <c r="O151" s="18"/>
      <c r="P151" s="18"/>
      <c r="Q151" s="18"/>
      <c r="R151" s="18"/>
      <c r="S151" s="18"/>
    </row>
    <row r="152" spans="2:19" ht="12.75">
      <c r="B152" s="2">
        <f t="shared" si="7"/>
        <v>127</v>
      </c>
      <c r="C152" s="52" t="s">
        <v>167</v>
      </c>
      <c r="D152" s="61" t="s">
        <v>8</v>
      </c>
      <c r="E152" s="24" t="s">
        <v>69</v>
      </c>
      <c r="F152" s="62">
        <v>1130112</v>
      </c>
      <c r="G152" s="64">
        <v>1</v>
      </c>
      <c r="H152" s="46">
        <v>14</v>
      </c>
      <c r="I152" s="1">
        <f t="shared" si="5"/>
        <v>7</v>
      </c>
      <c r="J152" s="1">
        <f t="shared" si="6"/>
        <v>7</v>
      </c>
      <c r="K152" s="16"/>
      <c r="L152" s="17"/>
      <c r="M152" s="18"/>
      <c r="N152" s="19"/>
      <c r="O152" s="18"/>
      <c r="P152" s="18"/>
      <c r="Q152" s="18"/>
      <c r="R152" s="18"/>
      <c r="S152" s="18"/>
    </row>
    <row r="153" spans="2:19" ht="12.75">
      <c r="B153" s="2">
        <f t="shared" si="7"/>
        <v>128</v>
      </c>
      <c r="C153" s="52" t="s">
        <v>168</v>
      </c>
      <c r="D153" s="61" t="s">
        <v>8</v>
      </c>
      <c r="E153" s="24" t="s">
        <v>69</v>
      </c>
      <c r="F153" s="62" t="s">
        <v>176</v>
      </c>
      <c r="G153" s="64">
        <v>3</v>
      </c>
      <c r="H153" s="46">
        <v>63</v>
      </c>
      <c r="I153" s="1">
        <f t="shared" si="5"/>
        <v>31.5</v>
      </c>
      <c r="J153" s="1">
        <f t="shared" si="6"/>
        <v>31.5</v>
      </c>
      <c r="K153" s="16"/>
      <c r="L153" s="17"/>
      <c r="M153" s="18"/>
      <c r="N153" s="19"/>
      <c r="O153" s="18"/>
      <c r="P153" s="18"/>
      <c r="Q153" s="18"/>
      <c r="R153" s="18"/>
      <c r="S153" s="18"/>
    </row>
    <row r="154" spans="2:19" ht="12.75">
      <c r="B154" s="2">
        <f t="shared" si="7"/>
        <v>129</v>
      </c>
      <c r="C154" s="52" t="s">
        <v>169</v>
      </c>
      <c r="D154" s="61" t="s">
        <v>8</v>
      </c>
      <c r="E154" s="24" t="s">
        <v>69</v>
      </c>
      <c r="F154" s="62" t="s">
        <v>177</v>
      </c>
      <c r="G154" s="64">
        <v>2</v>
      </c>
      <c r="H154" s="46">
        <v>330</v>
      </c>
      <c r="I154" s="1">
        <f t="shared" si="5"/>
        <v>165</v>
      </c>
      <c r="J154" s="1">
        <f t="shared" si="6"/>
        <v>165</v>
      </c>
      <c r="K154" s="16"/>
      <c r="L154" s="17"/>
      <c r="M154" s="18"/>
      <c r="N154" s="19"/>
      <c r="O154" s="18"/>
      <c r="P154" s="18"/>
      <c r="Q154" s="18"/>
      <c r="R154" s="18"/>
      <c r="S154" s="18"/>
    </row>
    <row r="155" spans="2:19" ht="12.75">
      <c r="B155" s="2">
        <f t="shared" si="7"/>
        <v>130</v>
      </c>
      <c r="C155" s="52" t="s">
        <v>170</v>
      </c>
      <c r="D155" s="61" t="s">
        <v>8</v>
      </c>
      <c r="E155" s="24" t="s">
        <v>69</v>
      </c>
      <c r="F155" s="62" t="s">
        <v>178</v>
      </c>
      <c r="G155" s="64">
        <v>2</v>
      </c>
      <c r="H155" s="46">
        <v>90</v>
      </c>
      <c r="I155" s="1">
        <f t="shared" si="5"/>
        <v>45</v>
      </c>
      <c r="J155" s="1">
        <f t="shared" si="6"/>
        <v>45</v>
      </c>
      <c r="K155" s="16"/>
      <c r="L155" s="17"/>
      <c r="M155" s="18"/>
      <c r="N155" s="19"/>
      <c r="O155" s="18"/>
      <c r="P155" s="18"/>
      <c r="Q155" s="18"/>
      <c r="R155" s="18"/>
      <c r="S155" s="18"/>
    </row>
    <row r="156" spans="2:19" ht="12.75">
      <c r="B156" s="2">
        <f t="shared" si="7"/>
        <v>131</v>
      </c>
      <c r="C156" s="52" t="s">
        <v>171</v>
      </c>
      <c r="D156" s="61" t="s">
        <v>8</v>
      </c>
      <c r="E156" s="24" t="s">
        <v>69</v>
      </c>
      <c r="F156" s="62">
        <v>1130079</v>
      </c>
      <c r="G156" s="64">
        <v>1</v>
      </c>
      <c r="H156" s="46">
        <v>8</v>
      </c>
      <c r="I156" s="1">
        <f t="shared" si="5"/>
        <v>4</v>
      </c>
      <c r="J156" s="1">
        <f t="shared" si="6"/>
        <v>4</v>
      </c>
      <c r="K156" s="16"/>
      <c r="L156" s="17"/>
      <c r="M156" s="18"/>
      <c r="N156" s="19"/>
      <c r="O156" s="18"/>
      <c r="P156" s="18"/>
      <c r="Q156" s="18"/>
      <c r="R156" s="18"/>
      <c r="S156" s="18"/>
    </row>
    <row r="157" spans="2:19" ht="12.75">
      <c r="B157" s="2">
        <f t="shared" si="7"/>
        <v>132</v>
      </c>
      <c r="C157" s="52" t="s">
        <v>172</v>
      </c>
      <c r="D157" s="61" t="s">
        <v>8</v>
      </c>
      <c r="E157" s="24" t="s">
        <v>69</v>
      </c>
      <c r="F157" s="62">
        <v>1130170</v>
      </c>
      <c r="G157" s="64">
        <v>2</v>
      </c>
      <c r="H157" s="46">
        <v>696</v>
      </c>
      <c r="I157" s="1">
        <f t="shared" si="5"/>
        <v>348</v>
      </c>
      <c r="J157" s="1">
        <f t="shared" si="6"/>
        <v>348</v>
      </c>
      <c r="K157" s="16"/>
      <c r="L157" s="17"/>
      <c r="M157" s="18"/>
      <c r="N157" s="19"/>
      <c r="O157" s="18"/>
      <c r="P157" s="18"/>
      <c r="Q157" s="18"/>
      <c r="R157" s="18"/>
      <c r="S157" s="18"/>
    </row>
    <row r="158" spans="2:19" ht="12.75">
      <c r="B158" s="2">
        <f t="shared" si="7"/>
        <v>133</v>
      </c>
      <c r="C158" s="52" t="s">
        <v>173</v>
      </c>
      <c r="D158" s="61" t="s">
        <v>8</v>
      </c>
      <c r="E158" s="24" t="s">
        <v>69</v>
      </c>
      <c r="F158" s="62">
        <v>1137052</v>
      </c>
      <c r="G158" s="64">
        <v>1</v>
      </c>
      <c r="H158" s="46">
        <v>425</v>
      </c>
      <c r="I158" s="1">
        <f t="shared" si="5"/>
        <v>212.5</v>
      </c>
      <c r="J158" s="1">
        <f t="shared" si="6"/>
        <v>212.5</v>
      </c>
      <c r="K158" s="16"/>
      <c r="L158" s="17"/>
      <c r="M158" s="18"/>
      <c r="N158" s="19"/>
      <c r="O158" s="18"/>
      <c r="P158" s="18"/>
      <c r="Q158" s="18"/>
      <c r="R158" s="18"/>
      <c r="S158" s="18"/>
    </row>
    <row r="159" spans="2:19" ht="12.75">
      <c r="B159" s="2">
        <f t="shared" si="7"/>
        <v>134</v>
      </c>
      <c r="C159" s="52" t="s">
        <v>174</v>
      </c>
      <c r="D159" s="61" t="s">
        <v>8</v>
      </c>
      <c r="E159" s="24" t="s">
        <v>69</v>
      </c>
      <c r="F159" s="62">
        <v>11133003</v>
      </c>
      <c r="G159" s="64">
        <v>2</v>
      </c>
      <c r="H159" s="46">
        <v>1325.18</v>
      </c>
      <c r="I159" s="1">
        <f t="shared" si="5"/>
        <v>662.59</v>
      </c>
      <c r="J159" s="1">
        <f t="shared" si="6"/>
        <v>662.59</v>
      </c>
      <c r="K159" s="16"/>
      <c r="L159" s="17"/>
      <c r="M159" s="18"/>
      <c r="N159" s="19"/>
      <c r="O159" s="18"/>
      <c r="P159" s="18"/>
      <c r="Q159" s="18"/>
      <c r="R159" s="18"/>
      <c r="S159" s="18"/>
    </row>
    <row r="160" spans="2:19" ht="26.25">
      <c r="B160" s="2">
        <f t="shared" si="7"/>
        <v>135</v>
      </c>
      <c r="C160" s="55" t="s">
        <v>175</v>
      </c>
      <c r="D160" s="61" t="s">
        <v>8</v>
      </c>
      <c r="E160" s="24" t="s">
        <v>69</v>
      </c>
      <c r="F160" s="63">
        <v>11133004</v>
      </c>
      <c r="G160" s="64">
        <v>1</v>
      </c>
      <c r="H160" s="46">
        <v>243.74</v>
      </c>
      <c r="I160" s="1">
        <f t="shared" si="5"/>
        <v>121.87</v>
      </c>
      <c r="J160" s="1">
        <f t="shared" si="6"/>
        <v>121.87</v>
      </c>
      <c r="K160" s="16"/>
      <c r="L160" s="17"/>
      <c r="M160" s="18"/>
      <c r="N160" s="19"/>
      <c r="O160" s="18"/>
      <c r="P160" s="18"/>
      <c r="Q160" s="18"/>
      <c r="R160" s="18"/>
      <c r="S160" s="18"/>
    </row>
    <row r="161" spans="2:19" ht="12.75">
      <c r="B161" s="2">
        <f t="shared" si="7"/>
        <v>136</v>
      </c>
      <c r="C161" s="52" t="s">
        <v>179</v>
      </c>
      <c r="D161" s="61" t="s">
        <v>8</v>
      </c>
      <c r="E161" s="24" t="s">
        <v>69</v>
      </c>
      <c r="F161" s="62">
        <v>11133006</v>
      </c>
      <c r="G161" s="64">
        <v>2</v>
      </c>
      <c r="H161" s="46">
        <v>201.16</v>
      </c>
      <c r="I161" s="1">
        <f t="shared" si="5"/>
        <v>100.58</v>
      </c>
      <c r="J161" s="1">
        <f t="shared" si="6"/>
        <v>100.58</v>
      </c>
      <c r="K161" s="16"/>
      <c r="L161" s="17"/>
      <c r="M161" s="18"/>
      <c r="N161" s="19"/>
      <c r="O161" s="18"/>
      <c r="P161" s="18"/>
      <c r="Q161" s="18"/>
      <c r="R161" s="18"/>
      <c r="S161" s="18"/>
    </row>
    <row r="162" spans="2:19" ht="26.25">
      <c r="B162" s="2">
        <f t="shared" si="7"/>
        <v>137</v>
      </c>
      <c r="C162" s="56" t="s">
        <v>180</v>
      </c>
      <c r="D162" s="61" t="s">
        <v>8</v>
      </c>
      <c r="E162" s="24" t="s">
        <v>69</v>
      </c>
      <c r="F162" s="62">
        <v>11133005</v>
      </c>
      <c r="G162" s="64">
        <v>1</v>
      </c>
      <c r="H162" s="46">
        <v>214.99</v>
      </c>
      <c r="I162" s="1">
        <f t="shared" si="5"/>
        <v>107.495</v>
      </c>
      <c r="J162" s="1">
        <f t="shared" si="6"/>
        <v>107.495</v>
      </c>
      <c r="K162" s="16"/>
      <c r="L162" s="17"/>
      <c r="M162" s="18"/>
      <c r="N162" s="19"/>
      <c r="O162" s="18"/>
      <c r="P162" s="18"/>
      <c r="Q162" s="18"/>
      <c r="R162" s="18"/>
      <c r="S162" s="18"/>
    </row>
    <row r="163" spans="2:19" ht="12.75">
      <c r="B163" s="2">
        <f t="shared" si="7"/>
        <v>138</v>
      </c>
      <c r="C163" s="53" t="s">
        <v>181</v>
      </c>
      <c r="D163" s="61" t="s">
        <v>8</v>
      </c>
      <c r="E163" s="24" t="s">
        <v>69</v>
      </c>
      <c r="F163" s="62">
        <v>11133007</v>
      </c>
      <c r="G163" s="64">
        <v>1</v>
      </c>
      <c r="H163" s="46">
        <v>120</v>
      </c>
      <c r="I163" s="1">
        <f t="shared" si="5"/>
        <v>60</v>
      </c>
      <c r="J163" s="1">
        <f t="shared" si="6"/>
        <v>60</v>
      </c>
      <c r="K163" s="16"/>
      <c r="L163" s="17"/>
      <c r="M163" s="18"/>
      <c r="N163" s="19"/>
      <c r="O163" s="18"/>
      <c r="P163" s="18"/>
      <c r="Q163" s="18"/>
      <c r="R163" s="18"/>
      <c r="S163" s="18"/>
    </row>
    <row r="164" spans="2:19" ht="12.75">
      <c r="B164" s="2">
        <f t="shared" si="7"/>
        <v>139</v>
      </c>
      <c r="C164" s="53" t="s">
        <v>182</v>
      </c>
      <c r="D164" s="61" t="s">
        <v>8</v>
      </c>
      <c r="E164" s="24" t="s">
        <v>69</v>
      </c>
      <c r="F164" s="62">
        <v>11133008</v>
      </c>
      <c r="G164" s="64">
        <v>1</v>
      </c>
      <c r="H164" s="46">
        <v>38</v>
      </c>
      <c r="I164" s="1">
        <f t="shared" si="5"/>
        <v>19</v>
      </c>
      <c r="J164" s="1">
        <f t="shared" si="6"/>
        <v>19</v>
      </c>
      <c r="K164" s="16"/>
      <c r="L164" s="17"/>
      <c r="M164" s="18"/>
      <c r="N164" s="19"/>
      <c r="O164" s="18"/>
      <c r="P164" s="18"/>
      <c r="Q164" s="18"/>
      <c r="R164" s="18"/>
      <c r="S164" s="18"/>
    </row>
    <row r="165" spans="2:19" ht="12.75">
      <c r="B165" s="2">
        <f t="shared" si="7"/>
        <v>140</v>
      </c>
      <c r="C165" s="57" t="s">
        <v>183</v>
      </c>
      <c r="D165" s="61" t="s">
        <v>8</v>
      </c>
      <c r="E165" s="24" t="s">
        <v>69</v>
      </c>
      <c r="F165" s="62">
        <v>11133010</v>
      </c>
      <c r="G165" s="64">
        <v>1</v>
      </c>
      <c r="H165" s="46">
        <v>2586.19</v>
      </c>
      <c r="I165" s="1">
        <f t="shared" si="5"/>
        <v>1293.095</v>
      </c>
      <c r="J165" s="1">
        <f t="shared" si="6"/>
        <v>1293.095</v>
      </c>
      <c r="K165" s="16"/>
      <c r="L165" s="17"/>
      <c r="M165" s="18"/>
      <c r="N165" s="19"/>
      <c r="O165" s="18"/>
      <c r="P165" s="18"/>
      <c r="Q165" s="18"/>
      <c r="R165" s="18"/>
      <c r="S165" s="18"/>
    </row>
    <row r="166" spans="2:19" ht="12.75">
      <c r="B166" s="2">
        <f t="shared" si="7"/>
        <v>141</v>
      </c>
      <c r="C166" s="57" t="s">
        <v>184</v>
      </c>
      <c r="D166" s="61" t="s">
        <v>8</v>
      </c>
      <c r="E166" s="24" t="s">
        <v>69</v>
      </c>
      <c r="F166" s="62">
        <v>11133011</v>
      </c>
      <c r="G166" s="65">
        <v>1</v>
      </c>
      <c r="H166" s="34">
        <v>2474.91</v>
      </c>
      <c r="I166" s="1">
        <f t="shared" si="5"/>
        <v>1237.455</v>
      </c>
      <c r="J166" s="1">
        <f t="shared" si="6"/>
        <v>1237.455</v>
      </c>
      <c r="K166" s="16"/>
      <c r="L166" s="17"/>
      <c r="M166" s="18"/>
      <c r="N166" s="19"/>
      <c r="O166" s="18"/>
      <c r="P166" s="18"/>
      <c r="Q166" s="18"/>
      <c r="R166" s="18"/>
      <c r="S166" s="18"/>
    </row>
    <row r="167" spans="2:19" ht="26.25">
      <c r="B167" s="2">
        <f t="shared" si="7"/>
        <v>142</v>
      </c>
      <c r="C167" s="57" t="s">
        <v>185</v>
      </c>
      <c r="D167" s="61" t="s">
        <v>8</v>
      </c>
      <c r="E167" s="24" t="s">
        <v>69</v>
      </c>
      <c r="F167" s="62">
        <v>11133012</v>
      </c>
      <c r="G167" s="64">
        <v>1</v>
      </c>
      <c r="H167" s="46">
        <v>123.05</v>
      </c>
      <c r="I167" s="1">
        <f t="shared" si="5"/>
        <v>61.525</v>
      </c>
      <c r="J167" s="1">
        <f t="shared" si="6"/>
        <v>61.525</v>
      </c>
      <c r="K167" s="16"/>
      <c r="L167" s="17"/>
      <c r="M167" s="18"/>
      <c r="N167" s="19"/>
      <c r="O167" s="18"/>
      <c r="P167" s="18"/>
      <c r="Q167" s="18"/>
      <c r="R167" s="18"/>
      <c r="S167" s="18"/>
    </row>
    <row r="168" spans="2:19" ht="12.75">
      <c r="B168" s="2">
        <f t="shared" si="7"/>
        <v>143</v>
      </c>
      <c r="C168" s="57" t="s">
        <v>186</v>
      </c>
      <c r="D168" s="61" t="s">
        <v>8</v>
      </c>
      <c r="E168" s="24" t="s">
        <v>69</v>
      </c>
      <c r="F168" s="62">
        <v>11133013</v>
      </c>
      <c r="G168" s="64">
        <v>1</v>
      </c>
      <c r="H168" s="46">
        <v>1050</v>
      </c>
      <c r="I168" s="1">
        <f t="shared" si="5"/>
        <v>525</v>
      </c>
      <c r="J168" s="1">
        <f t="shared" si="6"/>
        <v>525</v>
      </c>
      <c r="K168" s="16"/>
      <c r="L168" s="17"/>
      <c r="M168" s="18"/>
      <c r="N168" s="19"/>
      <c r="O168" s="18"/>
      <c r="P168" s="18"/>
      <c r="Q168" s="18"/>
      <c r="R168" s="18"/>
      <c r="S168" s="18"/>
    </row>
    <row r="169" spans="2:19" ht="12.75">
      <c r="B169" s="2">
        <f t="shared" si="7"/>
        <v>144</v>
      </c>
      <c r="C169" s="57" t="s">
        <v>187</v>
      </c>
      <c r="D169" s="61" t="s">
        <v>8</v>
      </c>
      <c r="E169" s="24" t="s">
        <v>69</v>
      </c>
      <c r="F169" s="62">
        <v>11133014</v>
      </c>
      <c r="G169" s="64">
        <v>1</v>
      </c>
      <c r="H169" s="46">
        <v>3500</v>
      </c>
      <c r="I169" s="1">
        <f t="shared" si="5"/>
        <v>1750</v>
      </c>
      <c r="J169" s="1">
        <f t="shared" si="6"/>
        <v>1750</v>
      </c>
      <c r="K169" s="16"/>
      <c r="L169" s="17"/>
      <c r="M169" s="18"/>
      <c r="N169" s="19"/>
      <c r="O169" s="18"/>
      <c r="P169" s="18"/>
      <c r="Q169" s="18"/>
      <c r="R169" s="18"/>
      <c r="S169" s="18"/>
    </row>
    <row r="170" spans="2:19" ht="12.75">
      <c r="B170" s="2">
        <f t="shared" si="7"/>
        <v>145</v>
      </c>
      <c r="C170" s="57" t="s">
        <v>188</v>
      </c>
      <c r="D170" s="61" t="s">
        <v>8</v>
      </c>
      <c r="E170" s="24" t="s">
        <v>69</v>
      </c>
      <c r="F170" s="62">
        <v>11205</v>
      </c>
      <c r="G170" s="64">
        <v>1</v>
      </c>
      <c r="H170" s="46">
        <v>112</v>
      </c>
      <c r="I170" s="1">
        <f t="shared" si="5"/>
        <v>56</v>
      </c>
      <c r="J170" s="1">
        <f t="shared" si="6"/>
        <v>56</v>
      </c>
      <c r="K170" s="16"/>
      <c r="L170" s="17"/>
      <c r="M170" s="18"/>
      <c r="N170" s="19"/>
      <c r="O170" s="18"/>
      <c r="P170" s="18"/>
      <c r="Q170" s="18"/>
      <c r="R170" s="18"/>
      <c r="S170" s="18"/>
    </row>
    <row r="171" spans="2:19" ht="26.25">
      <c r="B171" s="2">
        <f t="shared" si="7"/>
        <v>146</v>
      </c>
      <c r="C171" s="31" t="s">
        <v>189</v>
      </c>
      <c r="D171" s="61" t="s">
        <v>8</v>
      </c>
      <c r="E171" s="24" t="s">
        <v>69</v>
      </c>
      <c r="F171" s="62">
        <v>11203</v>
      </c>
      <c r="G171" s="64">
        <v>1</v>
      </c>
      <c r="H171" s="46">
        <v>300</v>
      </c>
      <c r="I171" s="1">
        <f t="shared" si="5"/>
        <v>150</v>
      </c>
      <c r="J171" s="1">
        <f t="shared" si="6"/>
        <v>150</v>
      </c>
      <c r="K171" s="16"/>
      <c r="L171" s="17"/>
      <c r="M171" s="18"/>
      <c r="N171" s="19"/>
      <c r="O171" s="18"/>
      <c r="P171" s="18"/>
      <c r="Q171" s="18"/>
      <c r="R171" s="18"/>
      <c r="S171" s="18"/>
    </row>
    <row r="172" spans="2:19" ht="26.25">
      <c r="B172" s="2">
        <f t="shared" si="7"/>
        <v>147</v>
      </c>
      <c r="C172" s="58" t="s">
        <v>204</v>
      </c>
      <c r="D172" s="61" t="s">
        <v>8</v>
      </c>
      <c r="E172" s="24" t="s">
        <v>69</v>
      </c>
      <c r="F172" s="62">
        <v>11229</v>
      </c>
      <c r="G172" s="64">
        <v>1</v>
      </c>
      <c r="H172" s="46">
        <v>600</v>
      </c>
      <c r="I172" s="1">
        <f t="shared" si="5"/>
        <v>300</v>
      </c>
      <c r="J172" s="1">
        <f t="shared" si="6"/>
        <v>300</v>
      </c>
      <c r="K172" s="16"/>
      <c r="L172" s="17"/>
      <c r="M172" s="18"/>
      <c r="N172" s="19"/>
      <c r="O172" s="18"/>
      <c r="P172" s="18"/>
      <c r="Q172" s="18"/>
      <c r="R172" s="18"/>
      <c r="S172" s="18"/>
    </row>
    <row r="173" spans="2:19" ht="12.75">
      <c r="B173" s="2">
        <f t="shared" si="7"/>
        <v>148</v>
      </c>
      <c r="C173" s="59" t="s">
        <v>190</v>
      </c>
      <c r="D173" s="61" t="s">
        <v>8</v>
      </c>
      <c r="E173" s="24" t="s">
        <v>69</v>
      </c>
      <c r="F173" s="62">
        <v>11227</v>
      </c>
      <c r="G173" s="66">
        <v>1</v>
      </c>
      <c r="H173" s="49">
        <v>750</v>
      </c>
      <c r="I173" s="1">
        <f t="shared" si="5"/>
        <v>375</v>
      </c>
      <c r="J173" s="1">
        <f t="shared" si="6"/>
        <v>375</v>
      </c>
      <c r="K173" s="16"/>
      <c r="L173" s="17"/>
      <c r="M173" s="18"/>
      <c r="N173" s="19"/>
      <c r="O173" s="18"/>
      <c r="P173" s="18"/>
      <c r="Q173" s="18"/>
      <c r="R173" s="18"/>
      <c r="S173" s="18"/>
    </row>
    <row r="174" spans="2:19" ht="12.75">
      <c r="B174" s="2">
        <f t="shared" si="7"/>
        <v>149</v>
      </c>
      <c r="C174" s="52" t="s">
        <v>191</v>
      </c>
      <c r="D174" s="61" t="s">
        <v>8</v>
      </c>
      <c r="E174" s="24" t="s">
        <v>69</v>
      </c>
      <c r="F174" s="62">
        <v>1130151</v>
      </c>
      <c r="G174" s="64">
        <v>2</v>
      </c>
      <c r="H174" s="46">
        <v>10</v>
      </c>
      <c r="I174" s="1">
        <f t="shared" si="5"/>
        <v>5</v>
      </c>
      <c r="J174" s="1">
        <f t="shared" si="6"/>
        <v>5</v>
      </c>
      <c r="K174" s="16"/>
      <c r="L174" s="17"/>
      <c r="M174" s="18"/>
      <c r="N174" s="19"/>
      <c r="O174" s="18"/>
      <c r="P174" s="18"/>
      <c r="Q174" s="18"/>
      <c r="R174" s="18"/>
      <c r="S174" s="18"/>
    </row>
    <row r="175" spans="2:19" ht="12.75">
      <c r="B175" s="2">
        <f t="shared" si="7"/>
        <v>150</v>
      </c>
      <c r="C175" s="52" t="s">
        <v>192</v>
      </c>
      <c r="D175" s="61" t="s">
        <v>8</v>
      </c>
      <c r="E175" s="24" t="s">
        <v>69</v>
      </c>
      <c r="F175" s="62">
        <v>1130152</v>
      </c>
      <c r="G175" s="64">
        <v>2</v>
      </c>
      <c r="H175" s="46">
        <v>26</v>
      </c>
      <c r="I175" s="1">
        <f t="shared" si="5"/>
        <v>13</v>
      </c>
      <c r="J175" s="1">
        <f t="shared" si="6"/>
        <v>13</v>
      </c>
      <c r="K175" s="16"/>
      <c r="L175" s="17"/>
      <c r="M175" s="18"/>
      <c r="N175" s="19"/>
      <c r="O175" s="18"/>
      <c r="P175" s="18"/>
      <c r="Q175" s="18"/>
      <c r="R175" s="18"/>
      <c r="S175" s="18"/>
    </row>
    <row r="176" spans="2:19" ht="12.75">
      <c r="B176" s="2">
        <f t="shared" si="7"/>
        <v>151</v>
      </c>
      <c r="C176" s="52" t="s">
        <v>193</v>
      </c>
      <c r="D176" s="61" t="s">
        <v>8</v>
      </c>
      <c r="E176" s="24" t="s">
        <v>69</v>
      </c>
      <c r="F176" s="62">
        <v>1130083</v>
      </c>
      <c r="G176" s="66">
        <v>1</v>
      </c>
      <c r="H176" s="49">
        <v>300</v>
      </c>
      <c r="I176" s="1">
        <f t="shared" si="5"/>
        <v>150</v>
      </c>
      <c r="J176" s="1">
        <f t="shared" si="6"/>
        <v>150</v>
      </c>
      <c r="K176" s="16"/>
      <c r="L176" s="17"/>
      <c r="M176" s="18"/>
      <c r="N176" s="19"/>
      <c r="O176" s="18"/>
      <c r="P176" s="18"/>
      <c r="Q176" s="18"/>
      <c r="R176" s="18"/>
      <c r="S176" s="18"/>
    </row>
    <row r="177" spans="2:19" ht="12.75">
      <c r="B177" s="2">
        <f t="shared" si="7"/>
        <v>152</v>
      </c>
      <c r="C177" s="52" t="s">
        <v>194</v>
      </c>
      <c r="D177" s="61" t="s">
        <v>8</v>
      </c>
      <c r="E177" s="24" t="s">
        <v>69</v>
      </c>
      <c r="F177" s="62">
        <v>1130157</v>
      </c>
      <c r="G177" s="64">
        <v>1</v>
      </c>
      <c r="H177" s="46">
        <v>85</v>
      </c>
      <c r="I177" s="1">
        <f t="shared" si="5"/>
        <v>42.5</v>
      </c>
      <c r="J177" s="1">
        <f t="shared" si="6"/>
        <v>42.5</v>
      </c>
      <c r="K177" s="16"/>
      <c r="L177" s="17"/>
      <c r="M177" s="18"/>
      <c r="N177" s="19"/>
      <c r="O177" s="18"/>
      <c r="P177" s="18"/>
      <c r="Q177" s="18"/>
      <c r="R177" s="18"/>
      <c r="S177" s="18"/>
    </row>
    <row r="178" spans="2:19" ht="12.75">
      <c r="B178" s="2">
        <f t="shared" si="7"/>
        <v>153</v>
      </c>
      <c r="C178" s="52" t="s">
        <v>195</v>
      </c>
      <c r="D178" s="61" t="s">
        <v>8</v>
      </c>
      <c r="E178" s="24" t="s">
        <v>69</v>
      </c>
      <c r="F178" s="62">
        <v>1130098</v>
      </c>
      <c r="G178" s="64">
        <v>2</v>
      </c>
      <c r="H178" s="46">
        <v>24</v>
      </c>
      <c r="I178" s="1">
        <f t="shared" si="5"/>
        <v>12</v>
      </c>
      <c r="J178" s="1">
        <f t="shared" si="6"/>
        <v>12</v>
      </c>
      <c r="K178" s="16"/>
      <c r="L178" s="17"/>
      <c r="M178" s="18"/>
      <c r="N178" s="19"/>
      <c r="O178" s="18"/>
      <c r="P178" s="18"/>
      <c r="Q178" s="18"/>
      <c r="R178" s="18"/>
      <c r="S178" s="18"/>
    </row>
    <row r="179" spans="2:19" ht="12.75">
      <c r="B179" s="2">
        <f t="shared" si="7"/>
        <v>154</v>
      </c>
      <c r="C179" s="52" t="s">
        <v>196</v>
      </c>
      <c r="D179" s="61" t="s">
        <v>8</v>
      </c>
      <c r="E179" s="24" t="s">
        <v>69</v>
      </c>
      <c r="F179" s="62">
        <v>1130099</v>
      </c>
      <c r="G179" s="64">
        <v>1</v>
      </c>
      <c r="H179" s="46">
        <v>13</v>
      </c>
      <c r="I179" s="1">
        <f t="shared" si="5"/>
        <v>6.5</v>
      </c>
      <c r="J179" s="1">
        <f t="shared" si="6"/>
        <v>6.5</v>
      </c>
      <c r="K179" s="16"/>
      <c r="L179" s="17"/>
      <c r="M179" s="18"/>
      <c r="N179" s="19"/>
      <c r="O179" s="18"/>
      <c r="P179" s="18"/>
      <c r="Q179" s="18"/>
      <c r="R179" s="18"/>
      <c r="S179" s="18"/>
    </row>
    <row r="180" spans="2:19" ht="12.75">
      <c r="B180" s="2">
        <f t="shared" si="7"/>
        <v>155</v>
      </c>
      <c r="C180" s="52" t="s">
        <v>197</v>
      </c>
      <c r="D180" s="61" t="s">
        <v>8</v>
      </c>
      <c r="E180" s="24" t="s">
        <v>69</v>
      </c>
      <c r="F180" s="62">
        <v>1130110</v>
      </c>
      <c r="G180" s="64">
        <v>1</v>
      </c>
      <c r="H180" s="46">
        <v>39</v>
      </c>
      <c r="I180" s="1">
        <f t="shared" si="5"/>
        <v>19.5</v>
      </c>
      <c r="J180" s="1">
        <f t="shared" si="6"/>
        <v>19.5</v>
      </c>
      <c r="K180" s="16"/>
      <c r="L180" s="17"/>
      <c r="M180" s="18"/>
      <c r="N180" s="19"/>
      <c r="O180" s="18"/>
      <c r="P180" s="18"/>
      <c r="Q180" s="18"/>
      <c r="R180" s="18"/>
      <c r="S180" s="18"/>
    </row>
    <row r="181" spans="2:19" ht="12.75">
      <c r="B181" s="2">
        <f t="shared" si="7"/>
        <v>156</v>
      </c>
      <c r="C181" s="52" t="s">
        <v>198</v>
      </c>
      <c r="D181" s="61" t="s">
        <v>8</v>
      </c>
      <c r="E181" s="24" t="s">
        <v>69</v>
      </c>
      <c r="F181" s="62">
        <v>1130164</v>
      </c>
      <c r="G181" s="64">
        <v>5</v>
      </c>
      <c r="H181" s="46">
        <v>250</v>
      </c>
      <c r="I181" s="1">
        <f t="shared" si="5"/>
        <v>125</v>
      </c>
      <c r="J181" s="1">
        <f t="shared" si="6"/>
        <v>125</v>
      </c>
      <c r="K181" s="16"/>
      <c r="L181" s="17"/>
      <c r="M181" s="18"/>
      <c r="N181" s="19"/>
      <c r="O181" s="18"/>
      <c r="P181" s="18"/>
      <c r="Q181" s="18"/>
      <c r="R181" s="18"/>
      <c r="S181" s="18"/>
    </row>
    <row r="182" spans="2:19" ht="12.75">
      <c r="B182" s="2">
        <f t="shared" si="7"/>
        <v>157</v>
      </c>
      <c r="C182" s="52" t="s">
        <v>199</v>
      </c>
      <c r="D182" s="61" t="s">
        <v>8</v>
      </c>
      <c r="E182" s="24" t="s">
        <v>69</v>
      </c>
      <c r="F182" s="62">
        <v>1130165</v>
      </c>
      <c r="G182" s="64">
        <v>8</v>
      </c>
      <c r="H182" s="46">
        <v>328</v>
      </c>
      <c r="I182" s="1">
        <f t="shared" si="5"/>
        <v>164</v>
      </c>
      <c r="J182" s="1">
        <f t="shared" si="6"/>
        <v>164</v>
      </c>
      <c r="K182" s="16"/>
      <c r="L182" s="17"/>
      <c r="M182" s="18"/>
      <c r="N182" s="19"/>
      <c r="O182" s="18"/>
      <c r="P182" s="18"/>
      <c r="Q182" s="18"/>
      <c r="R182" s="18"/>
      <c r="S182" s="18"/>
    </row>
    <row r="183" spans="2:19" ht="12.75">
      <c r="B183" s="2">
        <f t="shared" si="7"/>
        <v>158</v>
      </c>
      <c r="C183" s="52" t="s">
        <v>199</v>
      </c>
      <c r="D183" s="61" t="s">
        <v>8</v>
      </c>
      <c r="E183" s="24" t="s">
        <v>69</v>
      </c>
      <c r="F183" s="62">
        <v>1130166</v>
      </c>
      <c r="G183" s="64">
        <v>6</v>
      </c>
      <c r="H183" s="46">
        <v>240</v>
      </c>
      <c r="I183" s="1">
        <f t="shared" si="5"/>
        <v>120</v>
      </c>
      <c r="J183" s="1">
        <f t="shared" si="6"/>
        <v>120</v>
      </c>
      <c r="K183" s="16"/>
      <c r="L183" s="17"/>
      <c r="M183" s="18"/>
      <c r="N183" s="19"/>
      <c r="O183" s="18"/>
      <c r="P183" s="18"/>
      <c r="Q183" s="18"/>
      <c r="R183" s="18"/>
      <c r="S183" s="18"/>
    </row>
    <row r="184" spans="2:19" ht="12.75">
      <c r="B184" s="2">
        <f t="shared" si="7"/>
        <v>159</v>
      </c>
      <c r="C184" s="52" t="s">
        <v>199</v>
      </c>
      <c r="D184" s="61" t="s">
        <v>8</v>
      </c>
      <c r="E184" s="24" t="s">
        <v>69</v>
      </c>
      <c r="F184" s="62">
        <v>1130167</v>
      </c>
      <c r="G184" s="64">
        <v>2</v>
      </c>
      <c r="H184" s="46">
        <v>72</v>
      </c>
      <c r="I184" s="1">
        <f t="shared" si="5"/>
        <v>36</v>
      </c>
      <c r="J184" s="1">
        <f t="shared" si="6"/>
        <v>36</v>
      </c>
      <c r="K184" s="16"/>
      <c r="L184" s="17"/>
      <c r="M184" s="18"/>
      <c r="N184" s="19"/>
      <c r="O184" s="18"/>
      <c r="P184" s="18"/>
      <c r="Q184" s="18"/>
      <c r="R184" s="18"/>
      <c r="S184" s="18"/>
    </row>
    <row r="185" spans="2:19" ht="12.75">
      <c r="B185" s="2">
        <f t="shared" si="7"/>
        <v>160</v>
      </c>
      <c r="C185" s="52" t="s">
        <v>199</v>
      </c>
      <c r="D185" s="61" t="s">
        <v>8</v>
      </c>
      <c r="E185" s="24" t="s">
        <v>69</v>
      </c>
      <c r="F185" s="62">
        <v>1130168</v>
      </c>
      <c r="G185" s="64">
        <v>1</v>
      </c>
      <c r="H185" s="46">
        <v>30</v>
      </c>
      <c r="I185" s="1">
        <f t="shared" si="5"/>
        <v>15</v>
      </c>
      <c r="J185" s="1">
        <f t="shared" si="6"/>
        <v>15</v>
      </c>
      <c r="K185" s="16"/>
      <c r="L185" s="17"/>
      <c r="M185" s="18"/>
      <c r="N185" s="19"/>
      <c r="O185" s="18"/>
      <c r="P185" s="18"/>
      <c r="Q185" s="18"/>
      <c r="R185" s="18"/>
      <c r="S185" s="18"/>
    </row>
    <row r="186" spans="2:19" ht="12.75">
      <c r="B186" s="2">
        <f t="shared" si="7"/>
        <v>161</v>
      </c>
      <c r="C186" s="52" t="s">
        <v>200</v>
      </c>
      <c r="D186" s="61" t="s">
        <v>8</v>
      </c>
      <c r="E186" s="24" t="s">
        <v>69</v>
      </c>
      <c r="F186" s="62">
        <v>1130169</v>
      </c>
      <c r="G186" s="64">
        <v>12</v>
      </c>
      <c r="H186" s="46">
        <v>588</v>
      </c>
      <c r="I186" s="1">
        <f t="shared" si="5"/>
        <v>294</v>
      </c>
      <c r="J186" s="1">
        <f t="shared" si="6"/>
        <v>294</v>
      </c>
      <c r="K186" s="16"/>
      <c r="L186" s="17"/>
      <c r="M186" s="18"/>
      <c r="N186" s="19"/>
      <c r="O186" s="18"/>
      <c r="P186" s="18"/>
      <c r="Q186" s="18"/>
      <c r="R186" s="18"/>
      <c r="S186" s="18"/>
    </row>
    <row r="187" spans="2:19" ht="12.75">
      <c r="B187" s="2">
        <f t="shared" si="7"/>
        <v>162</v>
      </c>
      <c r="C187" s="52" t="s">
        <v>201</v>
      </c>
      <c r="D187" s="61" t="s">
        <v>8</v>
      </c>
      <c r="E187" s="24" t="s">
        <v>69</v>
      </c>
      <c r="F187" s="60"/>
      <c r="G187" s="64">
        <v>1</v>
      </c>
      <c r="H187" s="46">
        <v>2457</v>
      </c>
      <c r="I187" s="1">
        <f t="shared" si="5"/>
        <v>1228.5</v>
      </c>
      <c r="J187" s="1">
        <f t="shared" si="6"/>
        <v>1228.5</v>
      </c>
      <c r="K187" s="16"/>
      <c r="L187" s="17"/>
      <c r="M187" s="18"/>
      <c r="N187" s="19"/>
      <c r="O187" s="18"/>
      <c r="P187" s="18"/>
      <c r="Q187" s="18"/>
      <c r="R187" s="18"/>
      <c r="S187" s="18"/>
    </row>
    <row r="188" spans="2:19" ht="12.75">
      <c r="B188" s="2">
        <f t="shared" si="7"/>
        <v>163</v>
      </c>
      <c r="C188" s="52" t="s">
        <v>202</v>
      </c>
      <c r="D188" s="61" t="s">
        <v>8</v>
      </c>
      <c r="E188" s="24" t="s">
        <v>69</v>
      </c>
      <c r="F188" s="60"/>
      <c r="G188" s="64">
        <v>12</v>
      </c>
      <c r="H188" s="46">
        <v>12</v>
      </c>
      <c r="I188" s="1">
        <f t="shared" si="5"/>
        <v>6</v>
      </c>
      <c r="J188" s="1">
        <f t="shared" si="6"/>
        <v>6</v>
      </c>
      <c r="K188" s="16"/>
      <c r="L188" s="17"/>
      <c r="M188" s="18"/>
      <c r="N188" s="19"/>
      <c r="O188" s="18"/>
      <c r="P188" s="18"/>
      <c r="Q188" s="18"/>
      <c r="R188" s="18"/>
      <c r="S188" s="18"/>
    </row>
    <row r="189" spans="2:19" ht="12.75">
      <c r="B189" s="2">
        <f t="shared" si="7"/>
        <v>164</v>
      </c>
      <c r="C189" s="52" t="s">
        <v>203</v>
      </c>
      <c r="D189" s="61" t="s">
        <v>8</v>
      </c>
      <c r="E189" s="24" t="s">
        <v>69</v>
      </c>
      <c r="F189" s="60"/>
      <c r="G189" s="64">
        <v>1</v>
      </c>
      <c r="H189" s="46">
        <v>61</v>
      </c>
      <c r="I189" s="1">
        <f t="shared" si="5"/>
        <v>30.5</v>
      </c>
      <c r="J189" s="1">
        <f t="shared" si="6"/>
        <v>30.5</v>
      </c>
      <c r="K189" s="16"/>
      <c r="L189" s="17"/>
      <c r="M189" s="18"/>
      <c r="N189" s="19"/>
      <c r="O189" s="18"/>
      <c r="P189" s="18"/>
      <c r="Q189" s="18"/>
      <c r="R189" s="18"/>
      <c r="S189" s="18"/>
    </row>
    <row r="190" spans="2:10" ht="12.75">
      <c r="B190" s="20"/>
      <c r="C190" s="21" t="s">
        <v>205</v>
      </c>
      <c r="D190" s="22" t="s">
        <v>6</v>
      </c>
      <c r="E190" s="22" t="s">
        <v>6</v>
      </c>
      <c r="F190" s="22" t="s">
        <v>6</v>
      </c>
      <c r="G190" s="40">
        <f>SUM(G72:G189)</f>
        <v>207</v>
      </c>
      <c r="H190" s="40">
        <f>SUM(H72:H189)</f>
        <v>35258.42</v>
      </c>
      <c r="I190" s="40">
        <f>SUM(I72:I189)</f>
        <v>17629.21</v>
      </c>
      <c r="J190" s="40">
        <f>SUM(J72:J189)</f>
        <v>17629.21</v>
      </c>
    </row>
    <row r="191" spans="2:10" ht="15">
      <c r="B191" s="118" t="s">
        <v>206</v>
      </c>
      <c r="C191" s="118"/>
      <c r="D191" s="118"/>
      <c r="E191" s="118"/>
      <c r="F191" s="118"/>
      <c r="G191" s="118"/>
      <c r="H191" s="118"/>
      <c r="I191" s="118"/>
      <c r="J191" s="118"/>
    </row>
    <row r="192" spans="2:19" ht="12.75">
      <c r="B192" s="2">
        <v>165</v>
      </c>
      <c r="C192" s="25" t="s">
        <v>207</v>
      </c>
      <c r="D192" s="61" t="s">
        <v>8</v>
      </c>
      <c r="E192" s="24" t="s">
        <v>69</v>
      </c>
      <c r="F192" s="24">
        <v>1140001</v>
      </c>
      <c r="G192" s="64">
        <v>3</v>
      </c>
      <c r="H192" s="46">
        <v>45</v>
      </c>
      <c r="I192" s="1">
        <f aca="true" t="shared" si="8" ref="I192:I206">H192*50%</f>
        <v>22.5</v>
      </c>
      <c r="J192" s="1">
        <f aca="true" t="shared" si="9" ref="J192:J206">H192-I192</f>
        <v>22.5</v>
      </c>
      <c r="K192" s="16">
        <v>1</v>
      </c>
      <c r="L192" s="17" t="e">
        <f>#REF!</f>
        <v>#REF!</v>
      </c>
      <c r="M192" s="18" t="e">
        <f>#REF!</f>
        <v>#REF!</v>
      </c>
      <c r="N192" s="19">
        <f aca="true" t="shared" si="10" ref="N192:Q194">G192</f>
        <v>3</v>
      </c>
      <c r="O192" s="18">
        <f t="shared" si="10"/>
        <v>45</v>
      </c>
      <c r="P192" s="18">
        <f t="shared" si="10"/>
        <v>22.5</v>
      </c>
      <c r="Q192" s="18">
        <f t="shared" si="10"/>
        <v>22.5</v>
      </c>
      <c r="R192" s="18">
        <v>1</v>
      </c>
      <c r="S192" s="18">
        <v>2458</v>
      </c>
    </row>
    <row r="193" spans="2:19" ht="12.75">
      <c r="B193" s="2">
        <f>B192+1</f>
        <v>166</v>
      </c>
      <c r="C193" s="25" t="s">
        <v>208</v>
      </c>
      <c r="D193" s="61" t="s">
        <v>8</v>
      </c>
      <c r="E193" s="24" t="s">
        <v>69</v>
      </c>
      <c r="F193" s="24">
        <v>1140002</v>
      </c>
      <c r="G193" s="64">
        <v>9</v>
      </c>
      <c r="H193" s="46">
        <v>72</v>
      </c>
      <c r="I193" s="1">
        <f t="shared" si="8"/>
        <v>36</v>
      </c>
      <c r="J193" s="1">
        <f t="shared" si="9"/>
        <v>36</v>
      </c>
      <c r="K193" s="16">
        <v>1</v>
      </c>
      <c r="L193" s="17" t="e">
        <f>#REF!</f>
        <v>#REF!</v>
      </c>
      <c r="M193" s="18" t="e">
        <f>#REF!</f>
        <v>#REF!</v>
      </c>
      <c r="N193" s="19">
        <f t="shared" si="10"/>
        <v>9</v>
      </c>
      <c r="O193" s="18">
        <f t="shared" si="10"/>
        <v>72</v>
      </c>
      <c r="P193" s="18">
        <f t="shared" si="10"/>
        <v>36</v>
      </c>
      <c r="Q193" s="18">
        <f t="shared" si="10"/>
        <v>36</v>
      </c>
      <c r="R193" s="18">
        <v>1</v>
      </c>
      <c r="S193" s="18">
        <v>665</v>
      </c>
    </row>
    <row r="194" spans="2:19" ht="12.75">
      <c r="B194" s="2">
        <f aca="true" t="shared" si="11" ref="B194:B206">B193+1</f>
        <v>167</v>
      </c>
      <c r="C194" s="25" t="s">
        <v>209</v>
      </c>
      <c r="D194" s="61" t="s">
        <v>8</v>
      </c>
      <c r="E194" s="24" t="s">
        <v>69</v>
      </c>
      <c r="F194" s="24">
        <v>1140003</v>
      </c>
      <c r="G194" s="64">
        <v>12</v>
      </c>
      <c r="H194" s="46">
        <v>120</v>
      </c>
      <c r="I194" s="1">
        <f t="shared" si="8"/>
        <v>60</v>
      </c>
      <c r="J194" s="1">
        <f t="shared" si="9"/>
        <v>60</v>
      </c>
      <c r="K194" s="16">
        <v>1</v>
      </c>
      <c r="L194" s="17" t="e">
        <f>#REF!</f>
        <v>#REF!</v>
      </c>
      <c r="M194" s="18" t="e">
        <f>#REF!</f>
        <v>#REF!</v>
      </c>
      <c r="N194" s="19">
        <f t="shared" si="10"/>
        <v>12</v>
      </c>
      <c r="O194" s="18">
        <f t="shared" si="10"/>
        <v>120</v>
      </c>
      <c r="P194" s="18">
        <f t="shared" si="10"/>
        <v>60</v>
      </c>
      <c r="Q194" s="18">
        <f t="shared" si="10"/>
        <v>60</v>
      </c>
      <c r="R194" s="18">
        <v>1</v>
      </c>
      <c r="S194" s="18">
        <v>2586.19</v>
      </c>
    </row>
    <row r="195" spans="2:19" ht="12.75">
      <c r="B195" s="2">
        <f t="shared" si="11"/>
        <v>168</v>
      </c>
      <c r="C195" s="25" t="s">
        <v>210</v>
      </c>
      <c r="D195" s="61" t="s">
        <v>8</v>
      </c>
      <c r="E195" s="24" t="s">
        <v>69</v>
      </c>
      <c r="F195" s="24">
        <v>1140004</v>
      </c>
      <c r="G195" s="64">
        <v>2</v>
      </c>
      <c r="H195" s="46">
        <v>6</v>
      </c>
      <c r="I195" s="1">
        <f t="shared" si="8"/>
        <v>3</v>
      </c>
      <c r="J195" s="1">
        <f t="shared" si="9"/>
        <v>3</v>
      </c>
      <c r="K195" s="16">
        <v>1</v>
      </c>
      <c r="L195" s="17" t="e">
        <f>#REF!</f>
        <v>#REF!</v>
      </c>
      <c r="M195" s="18" t="e">
        <f>#REF!</f>
        <v>#REF!</v>
      </c>
      <c r="N195" s="19">
        <f aca="true" t="shared" si="12" ref="N195:Q208">G195</f>
        <v>2</v>
      </c>
      <c r="O195" s="18">
        <f t="shared" si="12"/>
        <v>6</v>
      </c>
      <c r="P195" s="18">
        <f t="shared" si="12"/>
        <v>3</v>
      </c>
      <c r="Q195" s="18">
        <f t="shared" si="12"/>
        <v>3</v>
      </c>
      <c r="R195" s="18">
        <v>1</v>
      </c>
      <c r="S195" s="18">
        <v>880</v>
      </c>
    </row>
    <row r="196" spans="2:19" ht="12.75">
      <c r="B196" s="2">
        <f t="shared" si="11"/>
        <v>169</v>
      </c>
      <c r="C196" s="25" t="s">
        <v>211</v>
      </c>
      <c r="D196" s="61" t="s">
        <v>8</v>
      </c>
      <c r="E196" s="24" t="s">
        <v>69</v>
      </c>
      <c r="F196" s="24">
        <v>1140005</v>
      </c>
      <c r="G196" s="64">
        <v>2</v>
      </c>
      <c r="H196" s="46">
        <v>48</v>
      </c>
      <c r="I196" s="1">
        <f t="shared" si="8"/>
        <v>24</v>
      </c>
      <c r="J196" s="1">
        <f t="shared" si="9"/>
        <v>24</v>
      </c>
      <c r="K196" s="16">
        <v>1</v>
      </c>
      <c r="L196" s="17" t="e">
        <f>#REF!</f>
        <v>#REF!</v>
      </c>
      <c r="M196" s="18" t="e">
        <f>#REF!</f>
        <v>#REF!</v>
      </c>
      <c r="N196" s="19">
        <f t="shared" si="12"/>
        <v>2</v>
      </c>
      <c r="O196" s="18">
        <f t="shared" si="12"/>
        <v>48</v>
      </c>
      <c r="P196" s="18">
        <f t="shared" si="12"/>
        <v>24</v>
      </c>
      <c r="Q196" s="18">
        <f t="shared" si="12"/>
        <v>24</v>
      </c>
      <c r="R196" s="18">
        <v>1</v>
      </c>
      <c r="S196" s="18">
        <v>880</v>
      </c>
    </row>
    <row r="197" spans="2:19" ht="12.75">
      <c r="B197" s="2">
        <f t="shared" si="11"/>
        <v>170</v>
      </c>
      <c r="C197" s="25" t="s">
        <v>212</v>
      </c>
      <c r="D197" s="61" t="s">
        <v>8</v>
      </c>
      <c r="E197" s="24" t="s">
        <v>69</v>
      </c>
      <c r="F197" s="24">
        <v>1140006</v>
      </c>
      <c r="G197" s="64">
        <v>3</v>
      </c>
      <c r="H197" s="46">
        <v>63</v>
      </c>
      <c r="I197" s="1">
        <f t="shared" si="8"/>
        <v>31.5</v>
      </c>
      <c r="J197" s="1">
        <f t="shared" si="9"/>
        <v>31.5</v>
      </c>
      <c r="K197" s="16">
        <v>1</v>
      </c>
      <c r="L197" s="17" t="e">
        <f>#REF!</f>
        <v>#REF!</v>
      </c>
      <c r="M197" s="18" t="e">
        <f>#REF!</f>
        <v>#REF!</v>
      </c>
      <c r="N197" s="19">
        <f t="shared" si="12"/>
        <v>3</v>
      </c>
      <c r="O197" s="18">
        <f t="shared" si="12"/>
        <v>63</v>
      </c>
      <c r="P197" s="18">
        <f t="shared" si="12"/>
        <v>31.5</v>
      </c>
      <c r="Q197" s="18">
        <f t="shared" si="12"/>
        <v>31.5</v>
      </c>
      <c r="R197" s="18">
        <v>1</v>
      </c>
      <c r="S197" s="18">
        <v>770</v>
      </c>
    </row>
    <row r="198" spans="2:19" ht="12.75">
      <c r="B198" s="2">
        <f t="shared" si="11"/>
        <v>171</v>
      </c>
      <c r="C198" s="25" t="s">
        <v>213</v>
      </c>
      <c r="D198" s="61" t="s">
        <v>8</v>
      </c>
      <c r="E198" s="24" t="s">
        <v>69</v>
      </c>
      <c r="F198" s="24">
        <v>1140007</v>
      </c>
      <c r="G198" s="64">
        <v>1</v>
      </c>
      <c r="H198" s="46">
        <v>8</v>
      </c>
      <c r="I198" s="1">
        <f t="shared" si="8"/>
        <v>4</v>
      </c>
      <c r="J198" s="1">
        <f t="shared" si="9"/>
        <v>4</v>
      </c>
      <c r="K198" s="16">
        <v>1</v>
      </c>
      <c r="L198" s="17" t="e">
        <f>#REF!</f>
        <v>#REF!</v>
      </c>
      <c r="M198" s="18" t="e">
        <f>#REF!</f>
        <v>#REF!</v>
      </c>
      <c r="N198" s="19">
        <f t="shared" si="12"/>
        <v>1</v>
      </c>
      <c r="O198" s="18">
        <f t="shared" si="12"/>
        <v>8</v>
      </c>
      <c r="P198" s="18">
        <f t="shared" si="12"/>
        <v>4</v>
      </c>
      <c r="Q198" s="18">
        <f t="shared" si="12"/>
        <v>4</v>
      </c>
      <c r="R198" s="18">
        <v>1</v>
      </c>
      <c r="S198" s="18">
        <v>770</v>
      </c>
    </row>
    <row r="199" spans="2:19" ht="12.75">
      <c r="B199" s="2">
        <f t="shared" si="11"/>
        <v>172</v>
      </c>
      <c r="C199" s="25" t="s">
        <v>212</v>
      </c>
      <c r="D199" s="61" t="s">
        <v>8</v>
      </c>
      <c r="E199" s="24" t="s">
        <v>69</v>
      </c>
      <c r="F199" s="24">
        <v>1140008</v>
      </c>
      <c r="G199" s="64">
        <v>2</v>
      </c>
      <c r="H199" s="46">
        <v>62</v>
      </c>
      <c r="I199" s="1">
        <f t="shared" si="8"/>
        <v>31</v>
      </c>
      <c r="J199" s="1">
        <f t="shared" si="9"/>
        <v>31</v>
      </c>
      <c r="K199" s="16">
        <v>1</v>
      </c>
      <c r="L199" s="17" t="e">
        <f>#REF!</f>
        <v>#REF!</v>
      </c>
      <c r="M199" s="18" t="e">
        <f>#REF!</f>
        <v>#REF!</v>
      </c>
      <c r="N199" s="19">
        <f t="shared" si="12"/>
        <v>2</v>
      </c>
      <c r="O199" s="18">
        <f t="shared" si="12"/>
        <v>62</v>
      </c>
      <c r="P199" s="18">
        <f t="shared" si="12"/>
        <v>31</v>
      </c>
      <c r="Q199" s="18">
        <f t="shared" si="12"/>
        <v>31</v>
      </c>
      <c r="R199" s="18">
        <v>1</v>
      </c>
      <c r="S199" s="18">
        <v>800</v>
      </c>
    </row>
    <row r="200" spans="2:19" ht="12.75">
      <c r="B200" s="2">
        <f t="shared" si="11"/>
        <v>173</v>
      </c>
      <c r="C200" s="25" t="s">
        <v>214</v>
      </c>
      <c r="D200" s="61" t="s">
        <v>8</v>
      </c>
      <c r="E200" s="24" t="s">
        <v>69</v>
      </c>
      <c r="F200" s="24">
        <v>1140010</v>
      </c>
      <c r="G200" s="64">
        <v>3</v>
      </c>
      <c r="H200" s="46">
        <v>18</v>
      </c>
      <c r="I200" s="1">
        <f t="shared" si="8"/>
        <v>9</v>
      </c>
      <c r="J200" s="1">
        <f t="shared" si="9"/>
        <v>9</v>
      </c>
      <c r="K200" s="16">
        <v>1</v>
      </c>
      <c r="L200" s="17" t="e">
        <f>#REF!</f>
        <v>#REF!</v>
      </c>
      <c r="M200" s="18" t="e">
        <f>#REF!</f>
        <v>#REF!</v>
      </c>
      <c r="N200" s="19">
        <f t="shared" si="12"/>
        <v>3</v>
      </c>
      <c r="O200" s="18">
        <f t="shared" si="12"/>
        <v>18</v>
      </c>
      <c r="P200" s="18">
        <f t="shared" si="12"/>
        <v>9</v>
      </c>
      <c r="Q200" s="18">
        <f t="shared" si="12"/>
        <v>9</v>
      </c>
      <c r="R200" s="18">
        <v>1</v>
      </c>
      <c r="S200" s="18">
        <v>1700</v>
      </c>
    </row>
    <row r="201" spans="2:19" ht="12.75">
      <c r="B201" s="2">
        <f t="shared" si="11"/>
        <v>174</v>
      </c>
      <c r="C201" s="25" t="s">
        <v>215</v>
      </c>
      <c r="D201" s="61" t="s">
        <v>8</v>
      </c>
      <c r="E201" s="24" t="s">
        <v>69</v>
      </c>
      <c r="F201" s="24">
        <v>1140011</v>
      </c>
      <c r="G201" s="64">
        <v>3</v>
      </c>
      <c r="H201" s="46">
        <v>21</v>
      </c>
      <c r="I201" s="1">
        <f t="shared" si="8"/>
        <v>10.5</v>
      </c>
      <c r="J201" s="1">
        <f t="shared" si="9"/>
        <v>10.5</v>
      </c>
      <c r="K201" s="16">
        <v>1</v>
      </c>
      <c r="L201" s="17" t="e">
        <f>#REF!</f>
        <v>#REF!</v>
      </c>
      <c r="M201" s="18" t="e">
        <f>#REF!</f>
        <v>#REF!</v>
      </c>
      <c r="N201" s="19">
        <f t="shared" si="12"/>
        <v>3</v>
      </c>
      <c r="O201" s="18">
        <f t="shared" si="12"/>
        <v>21</v>
      </c>
      <c r="P201" s="18">
        <f t="shared" si="12"/>
        <v>10.5</v>
      </c>
      <c r="Q201" s="18">
        <f t="shared" si="12"/>
        <v>10.5</v>
      </c>
      <c r="R201" s="18">
        <v>1</v>
      </c>
      <c r="S201" s="18">
        <v>394</v>
      </c>
    </row>
    <row r="202" spans="2:19" ht="12.75">
      <c r="B202" s="2">
        <f t="shared" si="11"/>
        <v>175</v>
      </c>
      <c r="C202" s="25" t="s">
        <v>216</v>
      </c>
      <c r="D202" s="61" t="s">
        <v>8</v>
      </c>
      <c r="E202" s="24" t="s">
        <v>69</v>
      </c>
      <c r="F202" s="24">
        <v>1140012</v>
      </c>
      <c r="G202" s="64">
        <v>3</v>
      </c>
      <c r="H202" s="46">
        <v>3</v>
      </c>
      <c r="I202" s="1">
        <f t="shared" si="8"/>
        <v>1.5</v>
      </c>
      <c r="J202" s="1">
        <f t="shared" si="9"/>
        <v>1.5</v>
      </c>
      <c r="K202" s="16">
        <v>1</v>
      </c>
      <c r="L202" s="17" t="e">
        <f>#REF!</f>
        <v>#REF!</v>
      </c>
      <c r="M202" s="18" t="e">
        <f>#REF!</f>
        <v>#REF!</v>
      </c>
      <c r="N202" s="19">
        <f t="shared" si="12"/>
        <v>3</v>
      </c>
      <c r="O202" s="18">
        <f t="shared" si="12"/>
        <v>3</v>
      </c>
      <c r="P202" s="18">
        <f t="shared" si="12"/>
        <v>1.5</v>
      </c>
      <c r="Q202" s="18">
        <f t="shared" si="12"/>
        <v>1.5</v>
      </c>
      <c r="R202" s="18">
        <v>1</v>
      </c>
      <c r="S202" s="18">
        <v>384</v>
      </c>
    </row>
    <row r="203" spans="2:19" ht="12.75">
      <c r="B203" s="2">
        <f t="shared" si="11"/>
        <v>176</v>
      </c>
      <c r="C203" s="25" t="s">
        <v>217</v>
      </c>
      <c r="D203" s="61" t="s">
        <v>8</v>
      </c>
      <c r="E203" s="24" t="s">
        <v>69</v>
      </c>
      <c r="F203" s="24">
        <v>1140013</v>
      </c>
      <c r="G203" s="64">
        <v>3</v>
      </c>
      <c r="H203" s="46">
        <v>3</v>
      </c>
      <c r="I203" s="1">
        <f t="shared" si="8"/>
        <v>1.5</v>
      </c>
      <c r="J203" s="1">
        <f t="shared" si="9"/>
        <v>1.5</v>
      </c>
      <c r="K203" s="16">
        <v>1</v>
      </c>
      <c r="L203" s="17" t="e">
        <f>#REF!</f>
        <v>#REF!</v>
      </c>
      <c r="M203" s="18" t="e">
        <f>#REF!</f>
        <v>#REF!</v>
      </c>
      <c r="N203" s="19">
        <f t="shared" si="12"/>
        <v>3</v>
      </c>
      <c r="O203" s="18">
        <f t="shared" si="12"/>
        <v>3</v>
      </c>
      <c r="P203" s="18">
        <f t="shared" si="12"/>
        <v>1.5</v>
      </c>
      <c r="Q203" s="18">
        <f t="shared" si="12"/>
        <v>1.5</v>
      </c>
      <c r="R203" s="18">
        <v>1</v>
      </c>
      <c r="S203" s="18">
        <v>150</v>
      </c>
    </row>
    <row r="204" spans="2:19" ht="12.75">
      <c r="B204" s="2">
        <f t="shared" si="11"/>
        <v>177</v>
      </c>
      <c r="C204" s="25" t="s">
        <v>211</v>
      </c>
      <c r="D204" s="61" t="s">
        <v>8</v>
      </c>
      <c r="E204" s="24" t="s">
        <v>69</v>
      </c>
      <c r="F204" s="24">
        <v>1142088</v>
      </c>
      <c r="G204" s="64">
        <v>4</v>
      </c>
      <c r="H204" s="46">
        <v>800</v>
      </c>
      <c r="I204" s="1">
        <f t="shared" si="8"/>
        <v>400</v>
      </c>
      <c r="J204" s="1">
        <f t="shared" si="9"/>
        <v>400</v>
      </c>
      <c r="K204" s="16">
        <v>1</v>
      </c>
      <c r="L204" s="17" t="e">
        <f>#REF!</f>
        <v>#REF!</v>
      </c>
      <c r="M204" s="18" t="e">
        <f>#REF!</f>
        <v>#REF!</v>
      </c>
      <c r="N204" s="19">
        <f t="shared" si="12"/>
        <v>4</v>
      </c>
      <c r="O204" s="18">
        <f t="shared" si="12"/>
        <v>800</v>
      </c>
      <c r="P204" s="18">
        <f t="shared" si="12"/>
        <v>400</v>
      </c>
      <c r="Q204" s="18">
        <f t="shared" si="12"/>
        <v>400</v>
      </c>
      <c r="R204" s="18">
        <v>1</v>
      </c>
      <c r="S204" s="18">
        <v>150</v>
      </c>
    </row>
    <row r="205" spans="2:19" ht="12.75">
      <c r="B205" s="2">
        <f t="shared" si="11"/>
        <v>178</v>
      </c>
      <c r="C205" s="25" t="s">
        <v>218</v>
      </c>
      <c r="D205" s="61" t="s">
        <v>8</v>
      </c>
      <c r="E205" s="24" t="s">
        <v>69</v>
      </c>
      <c r="F205" s="24">
        <v>1142089</v>
      </c>
      <c r="G205" s="64">
        <v>4</v>
      </c>
      <c r="H205" s="46">
        <v>400</v>
      </c>
      <c r="I205" s="1">
        <f t="shared" si="8"/>
        <v>200</v>
      </c>
      <c r="J205" s="1">
        <f t="shared" si="9"/>
        <v>200</v>
      </c>
      <c r="K205" s="16">
        <v>1</v>
      </c>
      <c r="L205" s="17" t="e">
        <f>#REF!</f>
        <v>#REF!</v>
      </c>
      <c r="M205" s="18" t="e">
        <f>#REF!</f>
        <v>#REF!</v>
      </c>
      <c r="N205" s="19">
        <f t="shared" si="12"/>
        <v>4</v>
      </c>
      <c r="O205" s="18">
        <f t="shared" si="12"/>
        <v>400</v>
      </c>
      <c r="P205" s="18">
        <f t="shared" si="12"/>
        <v>200</v>
      </c>
      <c r="Q205" s="18">
        <f t="shared" si="12"/>
        <v>200</v>
      </c>
      <c r="R205" s="18">
        <v>1</v>
      </c>
      <c r="S205" s="18">
        <v>4550</v>
      </c>
    </row>
    <row r="206" spans="2:19" ht="12.75">
      <c r="B206" s="2">
        <f t="shared" si="11"/>
        <v>179</v>
      </c>
      <c r="C206" s="25" t="s">
        <v>219</v>
      </c>
      <c r="D206" s="61" t="s">
        <v>8</v>
      </c>
      <c r="E206" s="24" t="s">
        <v>69</v>
      </c>
      <c r="F206" s="24">
        <v>1142090</v>
      </c>
      <c r="G206" s="64">
        <v>4</v>
      </c>
      <c r="H206" s="46">
        <v>200</v>
      </c>
      <c r="I206" s="1">
        <f t="shared" si="8"/>
        <v>100</v>
      </c>
      <c r="J206" s="1">
        <f t="shared" si="9"/>
        <v>100</v>
      </c>
      <c r="K206" s="16">
        <v>1</v>
      </c>
      <c r="L206" s="17" t="e">
        <f>#REF!</f>
        <v>#REF!</v>
      </c>
      <c r="M206" s="18" t="e">
        <f>#REF!</f>
        <v>#REF!</v>
      </c>
      <c r="N206" s="19">
        <f t="shared" si="12"/>
        <v>4</v>
      </c>
      <c r="O206" s="18">
        <f t="shared" si="12"/>
        <v>200</v>
      </c>
      <c r="P206" s="18">
        <f t="shared" si="12"/>
        <v>100</v>
      </c>
      <c r="Q206" s="18">
        <f t="shared" si="12"/>
        <v>100</v>
      </c>
      <c r="R206" s="18">
        <v>2</v>
      </c>
      <c r="S206" s="18">
        <v>8</v>
      </c>
    </row>
    <row r="207" spans="2:19" ht="12.75">
      <c r="B207" s="2"/>
      <c r="C207" s="21" t="s">
        <v>220</v>
      </c>
      <c r="D207" s="22" t="s">
        <v>6</v>
      </c>
      <c r="E207" s="22" t="s">
        <v>6</v>
      </c>
      <c r="F207" s="22" t="s">
        <v>6</v>
      </c>
      <c r="G207" s="40">
        <f>SUM(G192:G206)</f>
        <v>58</v>
      </c>
      <c r="H207" s="40">
        <f>SUM(H192:H206)</f>
        <v>1869</v>
      </c>
      <c r="I207" s="40">
        <f>SUM(I192:I206)</f>
        <v>934.5</v>
      </c>
      <c r="J207" s="40">
        <f>SUM(J192:J206)</f>
        <v>934.5</v>
      </c>
      <c r="K207" s="16">
        <v>1</v>
      </c>
      <c r="L207" s="17" t="e">
        <f>#REF!</f>
        <v>#REF!</v>
      </c>
      <c r="M207" s="18" t="e">
        <f>#REF!</f>
        <v>#REF!</v>
      </c>
      <c r="N207" s="19">
        <f t="shared" si="12"/>
        <v>58</v>
      </c>
      <c r="O207" s="18">
        <f t="shared" si="12"/>
        <v>1869</v>
      </c>
      <c r="P207" s="18">
        <f t="shared" si="12"/>
        <v>934.5</v>
      </c>
      <c r="Q207" s="18">
        <f t="shared" si="12"/>
        <v>934.5</v>
      </c>
      <c r="R207" s="18">
        <v>1</v>
      </c>
      <c r="S207" s="18">
        <v>540</v>
      </c>
    </row>
    <row r="208" spans="2:14" ht="12.75">
      <c r="B208" s="20"/>
      <c r="C208" s="21" t="s">
        <v>19</v>
      </c>
      <c r="D208" s="22" t="s">
        <v>6</v>
      </c>
      <c r="E208" s="22" t="s">
        <v>6</v>
      </c>
      <c r="F208" s="22" t="s">
        <v>6</v>
      </c>
      <c r="G208" s="38">
        <f>G207+G190+G70+G65+G61+G19</f>
        <v>311</v>
      </c>
      <c r="H208" s="38">
        <f>H207+H190+H70+H65+H61+H19</f>
        <v>881422.2000000001</v>
      </c>
      <c r="I208" s="38">
        <f>I207+I190+I70+I65+I61+I19</f>
        <v>375827.27999999997</v>
      </c>
      <c r="J208" s="38">
        <f>J207+J190+J70+J65+J61+J19</f>
        <v>505594.92</v>
      </c>
      <c r="N208" s="3">
        <f t="shared" si="12"/>
        <v>311</v>
      </c>
    </row>
    <row r="209" spans="9:10" ht="12.75" customHeight="1">
      <c r="I209" s="23"/>
      <c r="J209" s="23"/>
    </row>
    <row r="211" spans="3:8" ht="12.75">
      <c r="C211" s="97" t="s">
        <v>25</v>
      </c>
      <c r="D211" s="97"/>
      <c r="E211" s="97"/>
      <c r="F211" s="97"/>
      <c r="H211" s="3" t="s">
        <v>26</v>
      </c>
    </row>
  </sheetData>
  <sheetProtection/>
  <mergeCells count="16">
    <mergeCell ref="B66:J66"/>
    <mergeCell ref="B191:J191"/>
    <mergeCell ref="C211:F211"/>
    <mergeCell ref="B71:J71"/>
    <mergeCell ref="B9:J9"/>
    <mergeCell ref="B10:J10"/>
    <mergeCell ref="B11:J11"/>
    <mergeCell ref="B13:B14"/>
    <mergeCell ref="C13:C14"/>
    <mergeCell ref="B62:J62"/>
    <mergeCell ref="D13:D14"/>
    <mergeCell ref="E13:E14"/>
    <mergeCell ref="G13:J13"/>
    <mergeCell ref="B16:J16"/>
    <mergeCell ref="B17:J17"/>
    <mergeCell ref="B20:J20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2021-09-03T07:37:49Z</cp:lastPrinted>
  <dcterms:created xsi:type="dcterms:W3CDTF">2005-11-09T10:47:18Z</dcterms:created>
  <dcterms:modified xsi:type="dcterms:W3CDTF">2021-09-03T07:38:34Z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